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OPĆI_DIO" sheetId="1" r:id="rId1"/>
    <sheet name="POSEBNI_DIO" sheetId="2" r:id="rId2"/>
    <sheet name="PROJEKCIJA" sheetId="3" r:id="rId3"/>
    <sheet name="PLAN_RAZVOJNIH_PROGRAMA" sheetId="4" r:id="rId4"/>
  </sheets>
  <definedNames/>
  <calcPr fullCalcOnLoad="1"/>
</workbook>
</file>

<file path=xl/sharedStrings.xml><?xml version="1.0" encoding="utf-8"?>
<sst xmlns="http://schemas.openxmlformats.org/spreadsheetml/2006/main" count="490" uniqueCount="275">
  <si>
    <t>Na temelju članka 39. Zakona o proračunu ("Narodne novine", br. 87/08, 136/12) i članka 30 st. 1. toč. 8. Statuta Općine Promina ("Službeni vjesnik</t>
  </si>
  <si>
    <t xml:space="preserve">Šibensko-kninske županije, br. 10/09, 09/10, 05/11, 03/13), Općinsko vijeće Općine Promina, na svojoj 14. sjednici, održanoj dana 15. prosinca </t>
  </si>
  <si>
    <t>2015. godine donosi</t>
  </si>
  <si>
    <t xml:space="preserve"> PRORAČUN OPĆINE PROMINA ZA 2016. GODINU</t>
  </si>
  <si>
    <t>OPĆI DIO</t>
  </si>
  <si>
    <t>Članak 1.</t>
  </si>
  <si>
    <t xml:space="preserve"> Proračun Općine Promina za 2016. godinu i Projekcija proračuna 2017. - 2018. (u daljnjem tekstu Proračun), sastoji se od:</t>
  </si>
  <si>
    <t>Plan 2016.</t>
  </si>
  <si>
    <t xml:space="preserve">A. </t>
  </si>
  <si>
    <t>UKUPNI PRIHODI I PRIMICI</t>
  </si>
  <si>
    <t>Prihodi poslovanja</t>
  </si>
  <si>
    <t>Prihodi od prodaje nefinancijske imovine</t>
  </si>
  <si>
    <t>B.</t>
  </si>
  <si>
    <t>UKUPNI RASHODI I IZDACI</t>
  </si>
  <si>
    <t>Rashodi poslovanja</t>
  </si>
  <si>
    <t>Rashodi za nabavu nefinancijske imovine</t>
  </si>
  <si>
    <t>Članak 2.</t>
  </si>
  <si>
    <t>Prihodi i rashodi, primici i izdaci, te manjak prihoda po ekonomskoj klasifikaciji na razini podskupine utvrđeni su kako slijedi:</t>
  </si>
  <si>
    <t>BROJ</t>
  </si>
  <si>
    <t>KONTA</t>
  </si>
  <si>
    <t>VRSTA PRIHODA / RASHODA</t>
  </si>
  <si>
    <t>A. UKUPNO PRIHODI I PRIMICI</t>
  </si>
  <si>
    <t>Prihodi od poreza</t>
  </si>
  <si>
    <t>Porez i prirez na dohodak</t>
  </si>
  <si>
    <t>Povrat poreza i prireza na dohodak po godišnjoj prijavi</t>
  </si>
  <si>
    <t>Porezi na imovinu</t>
  </si>
  <si>
    <t>Porezi na robu i usluge</t>
  </si>
  <si>
    <t>Potpore</t>
  </si>
  <si>
    <t>Pomoći iz proračuna</t>
  </si>
  <si>
    <t>Pomoći iz Županijskog proračuna</t>
  </si>
  <si>
    <t>Pomoći NP Krka</t>
  </si>
  <si>
    <t>Pomoći ministarstvo poljoprivrede</t>
  </si>
  <si>
    <t>Pomoći MRRFEU</t>
  </si>
  <si>
    <t>Pomoći Ministarstvo kulture</t>
  </si>
  <si>
    <t>Pomoći Ministarstvo turizma</t>
  </si>
  <si>
    <t>Pomoći Ministarstvo graditeljstva i prostornog uređenja</t>
  </si>
  <si>
    <t>Tekuće pomoći FZOEU</t>
  </si>
  <si>
    <t>Tekuće pomoći HZZ</t>
  </si>
  <si>
    <t>Prihodi od imovine</t>
  </si>
  <si>
    <t>Prihodi od financijske imovine</t>
  </si>
  <si>
    <t>Prihodi od nefinancijske imovine</t>
  </si>
  <si>
    <t>Prihodi od administrativnih pristojbi i po posebnim propisima</t>
  </si>
  <si>
    <t>Komunalni doprinosi i naknade</t>
  </si>
  <si>
    <t>Prihodi od prodaje proizvoda i robe te pruženih usluga i prihodi od donacija</t>
  </si>
  <si>
    <t>Prihodi od sanacije ilegalnih odlagališta otpada i boksitnih jama (Hrvatske šume)</t>
  </si>
  <si>
    <t>Ostali ostvareni prihodi</t>
  </si>
  <si>
    <t>Tekuće donacije od ostalih subjekata</t>
  </si>
  <si>
    <t>Prihodi od prodaje neproizvedene imovine</t>
  </si>
  <si>
    <t>Prihodi od prodaje materijalne imovine</t>
  </si>
  <si>
    <t>Prihodi od prodaje proizvedene imovine</t>
  </si>
  <si>
    <t>Prihod od prodaje građevinskih objekata</t>
  </si>
  <si>
    <t>B. UKUPNO RASHODI I IZDACI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</si>
  <si>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</si>
  <si>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</si>
  <si>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</si>
  <si>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</si>
  <si>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</si>
  <si>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</si>
  <si>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</si>
  <si>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</si>
  <si>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</si>
  <si>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</si>
  <si>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</si>
  <si>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Bankarske usluge</t>
  </si>
  <si>
    <t>Tekuće pomoći</t>
  </si>
  <si>
    <t>Tekuće pomoći unutar opće države</t>
  </si>
  <si>
    <t>Naknade građanima i kućanstvima na temelju osiguranja i druge naknade</t>
  </si>
  <si>
    <t>Ostale naknade građanima i kućanstvima iz proračuna</t>
  </si>
  <si>
    <t>Donacije i ostali rashodi</t>
  </si>
  <si>
    <t>Tekuće donacije</t>
  </si>
  <si>
    <t>Kapitalne donacije</t>
  </si>
  <si>
    <t>Rashodi za nabavu neproizvedene imovine</t>
  </si>
  <si>
    <t>Materijalna imovina</t>
  </si>
  <si>
    <t>Nematerijalna imovina</t>
  </si>
  <si>
    <t>Rashodi za nabavu proizvedene dugotrajne imovine</t>
  </si>
  <si>
    <t>Građevinski objekti</t>
  </si>
  <si>
    <t>Postrojenja i oprema</t>
  </si>
  <si>
    <t>Rashodi za dodatna ulaganja na nefinancijskoj imovini</t>
  </si>
  <si>
    <t>Dodatna ulaganja na građevinskim objektima</t>
  </si>
  <si>
    <t>Članak 3.</t>
  </si>
  <si>
    <t>Rashodi poslovanja i rashodi za nabavku nefinancijske imovine u Proračunu za 2016. godinu u ukupnoj svoti od 12.628.716,00 kuna raspoređuju se</t>
  </si>
  <si>
    <t>po organizacijskoj, programskoj, ekonomskoj klasifikaciji Posebnom dijelu Proračuna za 2016. godinu.</t>
  </si>
  <si>
    <t>POSEBNI DIO</t>
  </si>
  <si>
    <t>VRSTA RASHODA / IZDATAKA</t>
  </si>
  <si>
    <t>PLAN 2015</t>
  </si>
  <si>
    <t>UKUPNO RASHODI / IZDACI</t>
  </si>
  <si>
    <t>Razdjel</t>
  </si>
  <si>
    <t>JEDINSTVENI UPRAVNI ODJEL</t>
  </si>
  <si>
    <t>Glava</t>
  </si>
  <si>
    <t>PREDSTAVNIČKO TIJELO</t>
  </si>
  <si>
    <t>Program</t>
  </si>
  <si>
    <t>A01 100</t>
  </si>
  <si>
    <t>JAVNA UPRAVA I ADMINISTRACIJA</t>
  </si>
  <si>
    <t>Aktivnost</t>
  </si>
  <si>
    <t xml:space="preserve"> A100003</t>
  </si>
  <si>
    <t>Rashodi za rad predstavničkih tijela</t>
  </si>
  <si>
    <t>Izvor</t>
  </si>
  <si>
    <t>OPĆI PRIHODI I PRIMICI</t>
  </si>
  <si>
    <t>Naknade za rad predstavničkih tijela i izvršnih tijela(povjerenstva i sl)</t>
  </si>
  <si>
    <t>Donacije</t>
  </si>
  <si>
    <t>Donacije političkim strankama</t>
  </si>
  <si>
    <t>IZVRŠNO TIJELO I ADMINISTRACIJA</t>
  </si>
  <si>
    <t xml:space="preserve"> A100001</t>
  </si>
  <si>
    <t>Rashodi za zaposlene u administraciji</t>
  </si>
  <si>
    <t>Plaće za redovan rad</t>
  </si>
  <si>
    <t>Plaće Javni radovi</t>
  </si>
  <si>
    <t>Doprinosi za zdravstveno osiguranje</t>
  </si>
  <si>
    <t>Doprinosi za zapošljavanje</t>
  </si>
  <si>
    <t>Doprinosi za zdravstveno osiguranje  Javni radovi</t>
  </si>
  <si>
    <t>Doprinosi za zapošljavanje  Javni radovi</t>
  </si>
  <si>
    <t>Naknade za prijevoz</t>
  </si>
  <si>
    <t>Naknade za prijevoz JR</t>
  </si>
  <si>
    <t xml:space="preserve"> A100002</t>
  </si>
  <si>
    <t>Zajednički mat.rashodi uprave i administracije</t>
  </si>
  <si>
    <t>OPĆI PRIHODI I PRIMICI, POMOĆI IZ PRORAČUNA</t>
  </si>
  <si>
    <t>Službena putovanja</t>
  </si>
  <si>
    <t>Stručno usavršavanje zaposlenika</t>
  </si>
  <si>
    <t>Uredski materijal i ostali materijalni rashodi</t>
  </si>
  <si>
    <t>Energija</t>
  </si>
  <si>
    <t>Energija JR</t>
  </si>
  <si>
    <t>Materijal i dijelovi za tekuće i investicijsko održavanje</t>
  </si>
  <si>
    <t>Materijal i dijelovi za tekuće i investicijsko održavanje JR</t>
  </si>
  <si>
    <t>Sitni iventar i auto gume</t>
  </si>
  <si>
    <t>Usluge telefona, pošte i prijevoza</t>
  </si>
  <si>
    <t>Usluge tekućeg i investicijskog održavanja</t>
  </si>
  <si>
    <t>Usluge promidžbe i informiranja</t>
  </si>
  <si>
    <t>Komunalne usluge(opskrba vodom)</t>
  </si>
  <si>
    <t>Sanacija ilegalnih odlagališta otpada i boksitnih jama</t>
  </si>
  <si>
    <t>Odvjetničke usluge</t>
  </si>
  <si>
    <t>Geodetsko-katastarske usluge</t>
  </si>
  <si>
    <t>Ugovori o djelu</t>
  </si>
  <si>
    <t>Računalne usluge</t>
  </si>
  <si>
    <t>Usluge tekućeg i investicijskog održavanja prijevoznih sredstava</t>
  </si>
  <si>
    <t>Obvezni i preventivni zdravstveni pregledi zaposlenika</t>
  </si>
  <si>
    <t>Grafičke i tiskarske usluge</t>
  </si>
  <si>
    <t>Premije osiguranja (prijevoz.sredstava, zaposlenika i sl.)</t>
  </si>
  <si>
    <t>Reprezentacija</t>
  </si>
  <si>
    <t>Članarine</t>
  </si>
  <si>
    <t>Tekuća pričuva</t>
  </si>
  <si>
    <t>Izdaci za civilnu zaštitu</t>
  </si>
  <si>
    <t>Rashodi protokola ( Dan Općine, Tradicionalne prominske igre, Biciklijada i Prominski bronzin, Velika Gospa, Božićna priredba)</t>
  </si>
  <si>
    <t>Bankarske usluge i usluge platnog prometa</t>
  </si>
  <si>
    <t>Ostali rashodi</t>
  </si>
  <si>
    <t>Kapitalne donacije (EKO Promina d.o.o.)</t>
  </si>
  <si>
    <t>KOMUNALNE DJELATNOSTI</t>
  </si>
  <si>
    <t>Održavanje komunalne infrastrukture</t>
  </si>
  <si>
    <t>A100007</t>
  </si>
  <si>
    <t>Javna rasvjeta</t>
  </si>
  <si>
    <t>PRIHODI ZA POSEBNE NAMJENE</t>
  </si>
  <si>
    <t>Energija za javnu rasvjetu - potrošnja</t>
  </si>
  <si>
    <t>Energija za javnu rasvjetu - mrežarina</t>
  </si>
  <si>
    <t>Usluge tekućeg održavanja javne rasvjete</t>
  </si>
  <si>
    <t>A100012</t>
  </si>
  <si>
    <t>Održavanje i čišćenje javnih površina</t>
  </si>
  <si>
    <t>Održavanje nerazvrstanih cesta</t>
  </si>
  <si>
    <t>Deratizacija i dezinsekcija</t>
  </si>
  <si>
    <t>NABAVKA I IZGRADNJA DUGOTRAJNE IMOVINE</t>
  </si>
  <si>
    <t>Gradnja i nabavka dugotrajne imovine</t>
  </si>
  <si>
    <t xml:space="preserve"> K100001</t>
  </si>
  <si>
    <t>Planska,projektna i troškovnička dokumentacija</t>
  </si>
  <si>
    <t>PRIHODI ZA POSEBNE NAMJENE, OPĆI PRIHODI I PRIMICI</t>
  </si>
  <si>
    <t>Građevinsko zemljište</t>
  </si>
  <si>
    <t>Planska,projektna i troškovnička dokumentacija po strategiji razvoja</t>
  </si>
  <si>
    <t>K100005</t>
  </si>
  <si>
    <t>Sanacija cesta</t>
  </si>
  <si>
    <t>POMOĆI IZ PRORAČUNA</t>
  </si>
  <si>
    <t>Sanacija lokalne nerazvrstane ceste Čitluk-Mratovo-Bogatići</t>
  </si>
  <si>
    <t>Sanacija lokalnih nerazvrstanih cesta</t>
  </si>
  <si>
    <t>K100002</t>
  </si>
  <si>
    <t>Opremanje igrališta</t>
  </si>
  <si>
    <t>Opremanje polivalentnog igrališta Žagra</t>
  </si>
  <si>
    <t>K100010</t>
  </si>
  <si>
    <t>Rasvjeta</t>
  </si>
  <si>
    <t>PRIHODI ZA POSEBNE NAMJENE, POMOĆI IZ PRORAČUNA</t>
  </si>
  <si>
    <t xml:space="preserve">Izgradnja ulične i park rasvjete </t>
  </si>
  <si>
    <t>K100011</t>
  </si>
  <si>
    <t>Izgradnja cesta</t>
  </si>
  <si>
    <t>Tematska cesta "Kroz prominsko vinogorje do rijeke Krke"- 2. faza</t>
  </si>
  <si>
    <t>Tematska cesta "Kroz prominsko vinogorje do rijeke Krke"- 2. faza (sufinanciranje NP Krka)</t>
  </si>
  <si>
    <t>K100004</t>
  </si>
  <si>
    <t>Sanacija zgrada</t>
  </si>
  <si>
    <t>Dodatna ulaganja na građevinskim objektima (sufinanciranje MRRFEU)</t>
  </si>
  <si>
    <t>Vatrogasni dom</t>
  </si>
  <si>
    <t>K100015</t>
  </si>
  <si>
    <t>Izgradnja mrtvačnice uz crkvu Sv. Mihovila</t>
  </si>
  <si>
    <t>PREDŠKOLSKI ODGOJ</t>
  </si>
  <si>
    <t>Predškolski odgoj</t>
  </si>
  <si>
    <t xml:space="preserve"> A100008</t>
  </si>
  <si>
    <t>Tekuća pomoć za rad vrtića</t>
  </si>
  <si>
    <t>Opremanje dječjeg vrtića "Bubamara"</t>
  </si>
  <si>
    <t>KULTURA</t>
  </si>
  <si>
    <t>Manifestacije i kulturna zbivanja</t>
  </si>
  <si>
    <t xml:space="preserve"> A100011</t>
  </si>
  <si>
    <t>Donacija Radio Drniš</t>
  </si>
  <si>
    <t>Donacija KUU Promina</t>
  </si>
  <si>
    <t>SPORT</t>
  </si>
  <si>
    <t>Manifestacije i sportska zbivanja</t>
  </si>
  <si>
    <t>A100011</t>
  </si>
  <si>
    <t>Donacija DŠR "Sport za sve"</t>
  </si>
  <si>
    <t>Donacija KK "DOŠK" Drniš</t>
  </si>
  <si>
    <t>PROTUPOŽARNA I CIVILNA ZAŠTITA</t>
  </si>
  <si>
    <t>Protupožarna i civilna zaštita</t>
  </si>
  <si>
    <t xml:space="preserve"> A100005</t>
  </si>
  <si>
    <t>Rashodi za protupožarnu i civilnu zaštitu</t>
  </si>
  <si>
    <t>Tekuće pomoći za DVD</t>
  </si>
  <si>
    <t>Tekuća pomoć za gorsku službu spašavanja</t>
  </si>
  <si>
    <t>GRAĐANSKE UDRUGE</t>
  </si>
  <si>
    <t>A100013</t>
  </si>
  <si>
    <t>Donacija "Udruga HVIDR-a Drniš"</t>
  </si>
  <si>
    <t>Donacija "Udruga 142 brigade HV"</t>
  </si>
  <si>
    <t>Donacija "Udruga Debit"</t>
  </si>
  <si>
    <t>Donacija Crveni križ</t>
  </si>
  <si>
    <t>VJERSKE ZAJEDNICE</t>
  </si>
  <si>
    <t>A100014</t>
  </si>
  <si>
    <t>Kapitalne donacije vjerskim zajednicama</t>
  </si>
  <si>
    <t>SOCIJALNA ZAŠTITA</t>
  </si>
  <si>
    <t>Socijalna zaštita</t>
  </si>
  <si>
    <t xml:space="preserve"> A100006</t>
  </si>
  <si>
    <t>Socijalna zaštita stanovništva</t>
  </si>
  <si>
    <t>Naknade građanima i kućanstvima</t>
  </si>
  <si>
    <t>Pomoć za opremanje novorođene djece</t>
  </si>
  <si>
    <t>Pomoć nezaposlenim osobama (ogrjev)</t>
  </si>
  <si>
    <t>Pomoć za školsku opremu učenika</t>
  </si>
  <si>
    <t>Sufinanciranje cijene prijevoza učenika</t>
  </si>
  <si>
    <t>Ostale socijalne pomoći</t>
  </si>
  <si>
    <t xml:space="preserve">Ovaj Proračun stupa na snagu osmog dana od dana objave u "Službenom vjesniku Šibensko - kninske županije", </t>
  </si>
  <si>
    <t>a primjenjivat će se od 01. siječnja do 31. prosinca 2016. godine.</t>
  </si>
  <si>
    <t>OPĆINA PROMINA</t>
  </si>
  <si>
    <t>OPĆINSKO VIJEĆE</t>
  </si>
  <si>
    <t>KLASA: 400-06/15-01/4</t>
  </si>
  <si>
    <t>PREDSJEDNIK</t>
  </si>
  <si>
    <t>UR. BROJ: 2182/09-15-01</t>
  </si>
  <si>
    <t>DANIJEL DŽAPO</t>
  </si>
  <si>
    <t>Oklaj, 15. prosinca 2015. godine</t>
  </si>
  <si>
    <t>PROJEKCIJA PRORAČUNA 2016. - 2018. GODINA</t>
  </si>
  <si>
    <t>Procjena 2017.</t>
  </si>
  <si>
    <t>Procjena 2018.</t>
  </si>
  <si>
    <t>C.</t>
  </si>
  <si>
    <t>VIŠAK PRIHODA TEKUĆEG RAZDOBLJA (A-B)</t>
  </si>
  <si>
    <t>KONTO</t>
  </si>
  <si>
    <t>PLAN RAZVOJNIH PROGRAMA 2016.-2018.</t>
  </si>
  <si>
    <t>UKUPNO</t>
  </si>
  <si>
    <t>INVESTICIJA / KAPITALNA POMOĆ /KAPITALNA DONACIJA</t>
  </si>
  <si>
    <t>( od 3 do 5)</t>
  </si>
  <si>
    <t>1</t>
  </si>
  <si>
    <t>2</t>
  </si>
  <si>
    <t>3</t>
  </si>
  <si>
    <t>4</t>
  </si>
  <si>
    <t>5</t>
  </si>
  <si>
    <t>6</t>
  </si>
  <si>
    <t>SVEUKUPNO</t>
  </si>
  <si>
    <t>109 NABAVKA I IZGRADNJA DUGOTRAJNE IMOVINE</t>
  </si>
  <si>
    <t>Izvor  PRIHODI ZA POSEBNE NAMJENE, OPĆI PRIHODI I PRIMICI</t>
  </si>
  <si>
    <t>Izvor  POMOĆI OD OSTALIH SUBJEKATA</t>
  </si>
  <si>
    <t xml:space="preserve">Sanacija lokalne nerazvrstane ceste Čitluk-Mratovo-Bogatići </t>
  </si>
  <si>
    <t>Izvor  OPĆI PRIHODI I PRIMICI</t>
  </si>
  <si>
    <t>Opremanje i uređenje športskog igrališta "Žagra"</t>
  </si>
  <si>
    <t>Izgradnja ulične i park rasvjete</t>
  </si>
  <si>
    <t>Izvor  OPĆI PRIHODI I PRIMICI/ POMOĆI OD OSTALIH SUBJEKATA</t>
  </si>
  <si>
    <t>Izvor POMOĆI OD OSTALIH SUBJEKATA</t>
  </si>
  <si>
    <t>Reciklažno dvorište</t>
  </si>
  <si>
    <t>Izvor PRIHODI ZA POSEBNE NAMJENE, POMOĆI OD OSTALIH SUBJEKATA</t>
  </si>
  <si>
    <t>Izvođenje radova po strategiji razvoja</t>
  </si>
  <si>
    <t>Izgradnja infrastrukture u zoni mješovite namjene Oklaj i UPU - Oklaj centar</t>
  </si>
  <si>
    <t>Izvođenje radova na izgradnji infrastrukture za turističku zonu "Prominsko selo"</t>
  </si>
  <si>
    <t>Izvođenje radova "Sklop kuća Kula"</t>
  </si>
  <si>
    <t>Izvođenje radova "Promina u labirintu života" - 250 km hodnih staza, suhozida, karavanskih puteva, gusterni, bunara i lokvi</t>
  </si>
  <si>
    <t>Izvođenje radova Moto kamp - Oklaj</t>
  </si>
  <si>
    <t>Hipodrom Promina</t>
  </si>
  <si>
    <t>"Stara škola" - inkubator, podrum, muzej</t>
  </si>
  <si>
    <t>Centar za gospodarenje građevinskim otpadom</t>
  </si>
  <si>
    <t>"Škola lokalna" - turistički info centar</t>
  </si>
  <si>
    <t>Ovaj Proračun, Projekcija proračuna i Plan razvojnih programa Općine Promina stupaju na snagu 01. siječnja 2016. godine, a objavit će se u "Službenom</t>
  </si>
  <si>
    <t>vjesniku Šibensko - kninske županije".</t>
  </si>
  <si>
    <t>Danijel Džapo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</si>
</sst>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72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2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8"/>
      <color rgb="FF000000"/>
      <name val="Arial"/>
      <family val="2"/>
    </font>
    <font>
      <b/>
      <sz val="15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FFFF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1" applyNumberFormat="0" applyFont="0" applyAlignment="0" applyProtection="0"/>
    <xf numFmtId="0" fontId="39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33" borderId="0" xfId="0" applyFont="1" applyFill="1" applyAlignment="1">
      <alignment horizontal="left" vertical="center" wrapText="1"/>
    </xf>
    <xf numFmtId="0" fontId="56" fillId="33" borderId="0" xfId="0" applyFont="1" applyFill="1" applyAlignment="1">
      <alignment vertical="center" wrapText="1"/>
    </xf>
    <xf numFmtId="4" fontId="56" fillId="33" borderId="0" xfId="0" applyNumberFormat="1" applyFont="1" applyFill="1" applyAlignment="1">
      <alignment vertical="center" wrapText="1"/>
    </xf>
    <xf numFmtId="4" fontId="56" fillId="33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 wrapText="1"/>
    </xf>
    <xf numFmtId="4" fontId="56" fillId="0" borderId="0" xfId="0" applyNumberFormat="1" applyFont="1" applyAlignment="1">
      <alignment vertical="center" wrapText="1"/>
    </xf>
    <xf numFmtId="4" fontId="56" fillId="0" borderId="0" xfId="0" applyNumberFormat="1" applyFont="1" applyAlignment="1">
      <alignment horizontal="center" vertical="center" wrapText="1"/>
    </xf>
    <xf numFmtId="0" fontId="56" fillId="34" borderId="0" xfId="0" applyFont="1" applyFill="1" applyAlignment="1">
      <alignment vertical="center"/>
    </xf>
    <xf numFmtId="0" fontId="56" fillId="34" borderId="0" xfId="0" applyFont="1" applyFill="1" applyAlignment="1">
      <alignment horizontal="center" vertical="center"/>
    </xf>
    <xf numFmtId="0" fontId="56" fillId="34" borderId="0" xfId="0" applyFont="1" applyFill="1" applyAlignment="1">
      <alignment horizontal="right" vertical="center"/>
    </xf>
    <xf numFmtId="0" fontId="57" fillId="35" borderId="0" xfId="0" applyFont="1" applyFill="1" applyAlignment="1">
      <alignment vertical="center"/>
    </xf>
    <xf numFmtId="0" fontId="57" fillId="35" borderId="0" xfId="0" applyFont="1" applyFill="1" applyAlignment="1">
      <alignment horizontal="center" vertical="center"/>
    </xf>
    <xf numFmtId="4" fontId="57" fillId="35" borderId="0" xfId="0" applyNumberFormat="1" applyFont="1" applyFill="1" applyAlignment="1">
      <alignment vertical="center"/>
    </xf>
    <xf numFmtId="0" fontId="57" fillId="36" borderId="0" xfId="0" applyFont="1" applyFill="1" applyAlignment="1">
      <alignment horizontal="left" vertical="center"/>
    </xf>
    <xf numFmtId="0" fontId="57" fillId="36" borderId="0" xfId="0" applyFont="1" applyFill="1" applyAlignment="1">
      <alignment vertical="center"/>
    </xf>
    <xf numFmtId="4" fontId="57" fillId="36" borderId="0" xfId="0" applyNumberFormat="1" applyFont="1" applyFill="1" applyAlignment="1">
      <alignment vertical="center"/>
    </xf>
    <xf numFmtId="4" fontId="57" fillId="36" borderId="0" xfId="0" applyNumberFormat="1" applyFont="1" applyFill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4" fontId="58" fillId="0" borderId="0" xfId="0" applyNumberFormat="1" applyFont="1" applyAlignment="1">
      <alignment vertical="center" wrapText="1"/>
    </xf>
    <xf numFmtId="4" fontId="58" fillId="0" borderId="0" xfId="0" applyNumberFormat="1" applyFont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vertical="center" wrapText="1"/>
    </xf>
    <xf numFmtId="4" fontId="58" fillId="0" borderId="0" xfId="0" applyNumberFormat="1" applyFont="1" applyFill="1" applyAlignment="1">
      <alignment horizontal="center" vertical="center" wrapText="1"/>
    </xf>
    <xf numFmtId="4" fontId="58" fillId="33" borderId="0" xfId="0" applyNumberFormat="1" applyFont="1" applyFill="1" applyAlignment="1">
      <alignment vertical="center" wrapText="1"/>
    </xf>
    <xf numFmtId="4" fontId="58" fillId="33" borderId="0" xfId="0" applyNumberFormat="1" applyFont="1" applyFill="1" applyAlignment="1">
      <alignment horizontal="center" vertical="center" wrapText="1"/>
    </xf>
    <xf numFmtId="0" fontId="5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vertical="center"/>
    </xf>
    <xf numFmtId="0" fontId="61" fillId="34" borderId="0" xfId="0" applyFont="1" applyFill="1" applyAlignment="1">
      <alignment vertical="center"/>
    </xf>
    <xf numFmtId="0" fontId="62" fillId="35" borderId="0" xfId="0" applyFont="1" applyFill="1" applyAlignment="1">
      <alignment vertical="center" wrapText="1"/>
    </xf>
    <xf numFmtId="4" fontId="62" fillId="35" borderId="0" xfId="0" applyNumberFormat="1" applyFont="1" applyFill="1" applyAlignment="1">
      <alignment vertical="center"/>
    </xf>
    <xf numFmtId="0" fontId="62" fillId="36" borderId="0" xfId="0" applyFont="1" applyFill="1" applyAlignment="1">
      <alignment vertical="center" wrapText="1"/>
    </xf>
    <xf numFmtId="0" fontId="62" fillId="36" borderId="0" xfId="0" applyFont="1" applyFill="1" applyAlignment="1">
      <alignment horizontal="right" vertical="center" wrapText="1"/>
    </xf>
    <xf numFmtId="4" fontId="62" fillId="36" borderId="0" xfId="0" applyNumberFormat="1" applyFont="1" applyFill="1" applyAlignment="1">
      <alignment vertical="center"/>
    </xf>
    <xf numFmtId="0" fontId="61" fillId="38" borderId="0" xfId="0" applyFont="1" applyFill="1" applyAlignment="1">
      <alignment vertical="center" wrapText="1"/>
    </xf>
    <xf numFmtId="0" fontId="61" fillId="38" borderId="0" xfId="0" applyFont="1" applyFill="1" applyAlignment="1">
      <alignment horizontal="right" vertical="center" wrapText="1"/>
    </xf>
    <xf numFmtId="4" fontId="61" fillId="38" borderId="0" xfId="0" applyNumberFormat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61" fillId="33" borderId="0" xfId="0" applyFont="1" applyFill="1" applyAlignment="1">
      <alignment vertical="center" wrapText="1"/>
    </xf>
    <xf numFmtId="0" fontId="61" fillId="33" borderId="0" xfId="0" applyFont="1" applyFill="1" applyAlignment="1">
      <alignment horizontal="left" vertical="center" wrapText="1"/>
    </xf>
    <xf numFmtId="4" fontId="61" fillId="33" borderId="0" xfId="0" applyNumberFormat="1" applyFont="1" applyFill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horizontal="left" vertical="center" wrapText="1"/>
    </xf>
    <xf numFmtId="4" fontId="61" fillId="0" borderId="0" xfId="0" applyNumberFormat="1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4" fontId="63" fillId="0" borderId="0" xfId="0" applyNumberFormat="1" applyFont="1" applyAlignment="1">
      <alignment vertical="center" wrapText="1"/>
    </xf>
    <xf numFmtId="0" fontId="61" fillId="33" borderId="0" xfId="0" applyFont="1" applyFill="1" applyAlignment="1">
      <alignment horizontal="right" vertical="center" wrapText="1"/>
    </xf>
    <xf numFmtId="4" fontId="61" fillId="33" borderId="0" xfId="0" applyNumberFormat="1" applyFont="1" applyFill="1" applyAlignment="1">
      <alignment vertical="center"/>
    </xf>
    <xf numFmtId="0" fontId="62" fillId="39" borderId="0" xfId="0" applyFont="1" applyFill="1" applyAlignment="1">
      <alignment vertical="center" wrapText="1"/>
    </xf>
    <xf numFmtId="0" fontId="62" fillId="39" borderId="0" xfId="0" applyFont="1" applyFill="1" applyAlignment="1">
      <alignment horizontal="right" vertical="center" wrapText="1"/>
    </xf>
    <xf numFmtId="4" fontId="64" fillId="39" borderId="0" xfId="0" applyNumberFormat="1" applyFont="1" applyFill="1" applyAlignment="1">
      <alignment vertical="center" wrapText="1"/>
    </xf>
    <xf numFmtId="4" fontId="62" fillId="39" borderId="0" xfId="0" applyNumberFormat="1" applyFont="1" applyFill="1" applyAlignment="1">
      <alignment vertical="center" wrapText="1"/>
    </xf>
    <xf numFmtId="0" fontId="61" fillId="40" borderId="0" xfId="0" applyFont="1" applyFill="1" applyAlignment="1">
      <alignment vertical="center" wrapText="1"/>
    </xf>
    <xf numFmtId="0" fontId="61" fillId="40" borderId="0" xfId="0" applyFont="1" applyFill="1" applyAlignment="1">
      <alignment horizontal="right" vertical="center" wrapText="1"/>
    </xf>
    <xf numFmtId="4" fontId="63" fillId="40" borderId="0" xfId="0" applyNumberFormat="1" applyFont="1" applyFill="1" applyAlignment="1">
      <alignment vertical="center" wrapText="1"/>
    </xf>
    <xf numFmtId="4" fontId="61" fillId="40" borderId="0" xfId="0" applyNumberFormat="1" applyFont="1" applyFill="1" applyAlignment="1">
      <alignment vertical="center" wrapText="1"/>
    </xf>
    <xf numFmtId="0" fontId="62" fillId="39" borderId="0" xfId="0" applyFont="1" applyFill="1" applyAlignment="1">
      <alignment horizontal="left" vertical="center" wrapText="1"/>
    </xf>
    <xf numFmtId="4" fontId="61" fillId="39" borderId="0" xfId="0" applyNumberFormat="1" applyFont="1" applyFill="1" applyAlignment="1">
      <alignment vertical="center" wrapText="1"/>
    </xf>
    <xf numFmtId="0" fontId="62" fillId="33" borderId="0" xfId="0" applyFont="1" applyFill="1" applyAlignment="1">
      <alignment vertical="center" wrapText="1"/>
    </xf>
    <xf numFmtId="4" fontId="62" fillId="33" borderId="0" xfId="0" applyNumberFormat="1" applyFont="1" applyFill="1" applyAlignment="1">
      <alignment vertical="center"/>
    </xf>
    <xf numFmtId="4" fontId="65" fillId="0" borderId="0" xfId="0" applyNumberFormat="1" applyFont="1" applyAlignment="1">
      <alignment vertical="center" wrapText="1"/>
    </xf>
    <xf numFmtId="0" fontId="62" fillId="40" borderId="0" xfId="0" applyFont="1" applyFill="1" applyAlignment="1">
      <alignment vertical="center" wrapText="1"/>
    </xf>
    <xf numFmtId="4" fontId="62" fillId="40" borderId="0" xfId="0" applyNumberFormat="1" applyFont="1" applyFill="1" applyAlignment="1">
      <alignment vertical="center"/>
    </xf>
    <xf numFmtId="4" fontId="61" fillId="40" borderId="0" xfId="0" applyNumberFormat="1" applyFont="1" applyFill="1" applyAlignment="1">
      <alignment vertical="center"/>
    </xf>
    <xf numFmtId="0" fontId="61" fillId="41" borderId="0" xfId="0" applyFont="1" applyFill="1" applyAlignment="1">
      <alignment vertical="center" wrapText="1"/>
    </xf>
    <xf numFmtId="4" fontId="66" fillId="41" borderId="0" xfId="0" applyNumberFormat="1" applyFont="1" applyFill="1" applyAlignment="1">
      <alignment vertical="center" wrapText="1"/>
    </xf>
    <xf numFmtId="4" fontId="61" fillId="41" borderId="0" xfId="0" applyNumberFormat="1" applyFont="1" applyFill="1" applyAlignment="1">
      <alignment vertical="center" wrapText="1"/>
    </xf>
    <xf numFmtId="4" fontId="66" fillId="33" borderId="0" xfId="0" applyNumberFormat="1" applyFont="1" applyFill="1" applyAlignment="1">
      <alignment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left" wrapText="1"/>
    </xf>
    <xf numFmtId="4" fontId="61" fillId="0" borderId="0" xfId="0" applyNumberFormat="1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 horizontal="left" wrapText="1"/>
    </xf>
    <xf numFmtId="4" fontId="63" fillId="0" borderId="0" xfId="0" applyNumberFormat="1" applyFont="1" applyAlignment="1">
      <alignment wrapText="1"/>
    </xf>
    <xf numFmtId="0" fontId="0" fillId="0" borderId="0" xfId="0" applyAlignment="1">
      <alignment vertical="center" wrapText="1"/>
    </xf>
    <xf numFmtId="3" fontId="61" fillId="38" borderId="0" xfId="0" applyNumberFormat="1" applyFont="1" applyFill="1" applyAlignment="1">
      <alignment vertical="center"/>
    </xf>
    <xf numFmtId="4" fontId="61" fillId="38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vertical="center" wrapText="1"/>
    </xf>
    <xf numFmtId="4" fontId="63" fillId="33" borderId="0" xfId="0" applyNumberFormat="1" applyFont="1" applyFill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4" fontId="63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61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4" fontId="71" fillId="0" borderId="0" xfId="0" applyNumberFormat="1" applyFont="1" applyAlignment="1">
      <alignment vertical="center" wrapText="1"/>
    </xf>
    <xf numFmtId="4" fontId="55" fillId="0" borderId="0" xfId="0" applyNumberFormat="1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0" fillId="0" borderId="0" xfId="0" applyFont="1" applyAlignment="1">
      <alignment vertical="center" wrapText="1"/>
    </xf>
    <xf numFmtId="4" fontId="70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horizontal="right" vertical="center"/>
    </xf>
    <xf numFmtId="4" fontId="0" fillId="0" borderId="0" xfId="50" applyNumberForma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69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2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1.7109375" style="1" customWidth="1"/>
    <col min="2" max="2" width="50.28125" style="1" customWidth="1"/>
    <col min="3" max="3" width="26.57421875" style="1" customWidth="1"/>
    <col min="4" max="4" width="34.8515625" style="2" customWidth="1"/>
    <col min="5" max="5" width="39.7109375" style="1" customWidth="1"/>
    <col min="6" max="6" width="27.140625" style="1" customWidth="1"/>
    <col min="7" max="7" width="15.00390625" style="1" bestFit="1" customWidth="1"/>
    <col min="8" max="8" width="13.421875" style="1" customWidth="1"/>
    <col min="9" max="9" width="11.7109375" style="1" customWidth="1"/>
    <col min="10" max="16384" width="11.7109375" style="1" customWidth="1"/>
  </cols>
  <sheetData>
    <row r="1" ht="12.75">
      <c r="A1" s="1" t="s">
        <v>0</v>
      </c>
    </row>
    <row r="2" ht="12.75">
      <c r="A2" s="1" t="s">
        <v>1</v>
      </c>
    </row>
    <row r="3" spans="1:5" ht="12.75">
      <c r="A3" s="37" t="s">
        <v>2</v>
      </c>
      <c r="B3" s="37"/>
      <c r="C3" s="37"/>
      <c r="D3" s="37"/>
      <c r="E3" s="37"/>
    </row>
    <row r="4" spans="1:5" s="3" customFormat="1" ht="26.25">
      <c r="A4" s="38" t="s">
        <v>3</v>
      </c>
      <c r="B4" s="38"/>
      <c r="C4" s="38"/>
      <c r="D4" s="38"/>
      <c r="E4" s="38"/>
    </row>
    <row r="5" spans="1:5" ht="12.75">
      <c r="A5" s="39"/>
      <c r="B5" s="39"/>
      <c r="C5" s="39"/>
      <c r="D5" s="39"/>
      <c r="E5" s="39"/>
    </row>
    <row r="6" spans="1:5" ht="12.75">
      <c r="A6" s="40" t="s">
        <v>4</v>
      </c>
      <c r="B6" s="40"/>
      <c r="C6" s="40"/>
      <c r="D6" s="40"/>
      <c r="E6" s="40"/>
    </row>
    <row r="7" spans="1:5" ht="12.75">
      <c r="A7" s="41" t="s">
        <v>5</v>
      </c>
      <c r="B7" s="41"/>
      <c r="C7" s="41"/>
      <c r="D7" s="41"/>
      <c r="E7" s="41"/>
    </row>
    <row r="8" spans="1:5" ht="12.75">
      <c r="A8" s="39"/>
      <c r="B8" s="39"/>
      <c r="C8" s="39"/>
      <c r="D8" s="39"/>
      <c r="E8" s="39"/>
    </row>
    <row r="9" spans="1:5" ht="12.75">
      <c r="A9" s="37" t="s">
        <v>6</v>
      </c>
      <c r="B9" s="37"/>
      <c r="C9" s="37"/>
      <c r="D9" s="37"/>
      <c r="E9" s="37"/>
    </row>
    <row r="10" spans="1:5" ht="12.75">
      <c r="A10" s="39"/>
      <c r="B10" s="39"/>
      <c r="C10" s="39"/>
      <c r="D10" s="39"/>
      <c r="E10" s="39"/>
    </row>
    <row r="11" spans="1:5" ht="12.75">
      <c r="A11" s="39"/>
      <c r="B11" s="39"/>
      <c r="C11" s="39"/>
      <c r="D11" s="39"/>
      <c r="E11" s="39"/>
    </row>
    <row r="12" spans="1:5" ht="12.75">
      <c r="A12" s="39"/>
      <c r="B12" s="39"/>
      <c r="C12" s="39"/>
      <c r="D12" s="39"/>
      <c r="E12" s="39"/>
    </row>
    <row r="13" spans="1:5" ht="12.75">
      <c r="A13" s="5"/>
      <c r="B13" s="5"/>
      <c r="C13" s="5"/>
      <c r="D13" s="6"/>
      <c r="E13" s="5"/>
    </row>
    <row r="14" spans="1:5" ht="12.75">
      <c r="A14" s="5"/>
      <c r="B14" s="5"/>
      <c r="C14" s="7"/>
      <c r="D14" s="6"/>
      <c r="E14" s="7" t="s">
        <v>7</v>
      </c>
    </row>
    <row r="15" spans="1:5" ht="12.75">
      <c r="A15" s="8" t="s">
        <v>8</v>
      </c>
      <c r="B15" s="9" t="s">
        <v>9</v>
      </c>
      <c r="C15" s="10"/>
      <c r="D15" s="11"/>
      <c r="E15" s="10">
        <f>E37</f>
        <v>12628716</v>
      </c>
    </row>
    <row r="16" spans="1:5" ht="12.75">
      <c r="A16" s="12"/>
      <c r="B16" s="13" t="s">
        <v>10</v>
      </c>
      <c r="C16" s="14"/>
      <c r="D16" s="15"/>
      <c r="E16" s="14">
        <f>E38</f>
        <v>12448716</v>
      </c>
    </row>
    <row r="17" spans="1:5" ht="12.75">
      <c r="A17" s="12"/>
      <c r="B17" s="13" t="s">
        <v>11</v>
      </c>
      <c r="C17" s="14"/>
      <c r="D17" s="15"/>
      <c r="E17" s="14">
        <f>E64</f>
        <v>180000</v>
      </c>
    </row>
    <row r="18" spans="1:5" ht="12.75">
      <c r="A18" s="8" t="s">
        <v>12</v>
      </c>
      <c r="B18" s="9" t="s">
        <v>13</v>
      </c>
      <c r="C18" s="10"/>
      <c r="D18" s="11"/>
      <c r="E18" s="10">
        <f>E72</f>
        <v>12628716</v>
      </c>
    </row>
    <row r="19" spans="1:5" ht="12.75">
      <c r="A19" s="12"/>
      <c r="B19" s="13" t="s">
        <v>14</v>
      </c>
      <c r="C19" s="14"/>
      <c r="D19" s="15"/>
      <c r="E19" s="14">
        <f>E73</f>
        <v>3575800</v>
      </c>
    </row>
    <row r="20" spans="1:5" ht="12.75">
      <c r="A20" s="12"/>
      <c r="B20" s="13" t="s">
        <v>15</v>
      </c>
      <c r="C20" s="14"/>
      <c r="D20" s="15"/>
      <c r="E20" s="14">
        <f>E93</f>
        <v>9052916</v>
      </c>
    </row>
    <row r="21" spans="1:5" ht="12.75">
      <c r="A21" s="12"/>
      <c r="B21" s="13"/>
      <c r="C21" s="14"/>
      <c r="D21" s="15"/>
      <c r="E21" s="14"/>
    </row>
    <row r="22" spans="1:5" ht="12.75">
      <c r="A22" s="12"/>
      <c r="B22" s="13"/>
      <c r="C22" s="14"/>
      <c r="D22" s="15"/>
      <c r="E22" s="14"/>
    </row>
    <row r="23" spans="1:5" ht="12.75">
      <c r="A23" s="12"/>
      <c r="B23" s="13"/>
      <c r="C23" s="14"/>
      <c r="D23" s="15"/>
      <c r="E23" s="14"/>
    </row>
    <row r="24" spans="1:5" ht="12.75">
      <c r="A24" s="12"/>
      <c r="B24" s="13"/>
      <c r="C24" s="14"/>
      <c r="D24" s="15"/>
      <c r="E24" s="14"/>
    </row>
    <row r="25" spans="1:5" ht="12.75">
      <c r="A25" s="12"/>
      <c r="B25" s="13"/>
      <c r="C25" s="14"/>
      <c r="D25" s="15"/>
      <c r="E25" s="14"/>
    </row>
    <row r="26" spans="1:5" ht="12.75">
      <c r="A26" s="12"/>
      <c r="B26" s="13"/>
      <c r="C26" s="14"/>
      <c r="D26" s="15"/>
      <c r="E26" s="14"/>
    </row>
    <row r="27" spans="1:5" ht="12.75">
      <c r="A27" s="39"/>
      <c r="B27" s="39"/>
      <c r="C27" s="39"/>
      <c r="D27" s="39"/>
      <c r="E27" s="39"/>
    </row>
    <row r="28" spans="1:5" ht="12.75">
      <c r="A28" s="41" t="s">
        <v>16</v>
      </c>
      <c r="B28" s="41"/>
      <c r="C28" s="41"/>
      <c r="D28" s="41"/>
      <c r="E28" s="41"/>
    </row>
    <row r="29" spans="1:5" ht="12.75">
      <c r="A29" s="39"/>
      <c r="B29" s="39"/>
      <c r="C29" s="39"/>
      <c r="D29" s="39"/>
      <c r="E29" s="39"/>
    </row>
    <row r="30" spans="1:5" ht="12.75">
      <c r="A30" s="37" t="s">
        <v>17</v>
      </c>
      <c r="B30" s="37"/>
      <c r="C30" s="37"/>
      <c r="D30" s="37"/>
      <c r="E30" s="37"/>
    </row>
    <row r="31" spans="1:5" ht="12.75">
      <c r="A31" s="39"/>
      <c r="B31" s="39"/>
      <c r="C31" s="39"/>
      <c r="D31" s="39"/>
      <c r="E31" s="39"/>
    </row>
    <row r="32" ht="12.75"/>
    <row r="33" ht="12.75"/>
    <row r="34" ht="12.75"/>
    <row r="35" spans="1:5" ht="12.75">
      <c r="A35" s="16" t="s">
        <v>18</v>
      </c>
      <c r="B35" s="16"/>
      <c r="C35" s="16"/>
      <c r="D35" s="17"/>
      <c r="E35" s="16"/>
    </row>
    <row r="36" spans="1:5" ht="12.75">
      <c r="A36" s="16" t="s">
        <v>19</v>
      </c>
      <c r="B36" s="16" t="s">
        <v>20</v>
      </c>
      <c r="C36" s="18"/>
      <c r="D36" s="17"/>
      <c r="E36" s="18" t="s">
        <v>7</v>
      </c>
    </row>
    <row r="37" spans="1:5" ht="12.75">
      <c r="A37" s="19" t="s">
        <v>21</v>
      </c>
      <c r="B37" s="19"/>
      <c r="C37" s="19"/>
      <c r="D37" s="20"/>
      <c r="E37" s="21">
        <f>SUM(E38,E64)</f>
        <v>12628716</v>
      </c>
    </row>
    <row r="38" spans="1:5" s="13" customFormat="1" ht="11.25">
      <c r="A38" s="22">
        <v>6</v>
      </c>
      <c r="B38" s="23" t="s">
        <v>10</v>
      </c>
      <c r="C38" s="24"/>
      <c r="D38" s="25"/>
      <c r="E38" s="24">
        <f>SUM(E39,E44,E55,E58,E60)</f>
        <v>12448716</v>
      </c>
    </row>
    <row r="39" spans="1:5" s="26" customFormat="1" ht="11.25">
      <c r="A39" s="8">
        <v>61</v>
      </c>
      <c r="B39" s="9" t="s">
        <v>22</v>
      </c>
      <c r="C39" s="10"/>
      <c r="D39" s="11"/>
      <c r="E39" s="10">
        <f>SUM(E40:E43)</f>
        <v>595000</v>
      </c>
    </row>
    <row r="40" spans="1:5" s="26" customFormat="1" ht="11.25">
      <c r="A40" s="27">
        <v>611</v>
      </c>
      <c r="B40" s="26" t="s">
        <v>23</v>
      </c>
      <c r="C40" s="28"/>
      <c r="D40" s="29"/>
      <c r="E40" s="28">
        <v>850000</v>
      </c>
    </row>
    <row r="41" spans="1:5" s="26" customFormat="1" ht="11.25">
      <c r="A41" s="27">
        <v>611</v>
      </c>
      <c r="B41" s="26" t="s">
        <v>24</v>
      </c>
      <c r="C41" s="28"/>
      <c r="D41" s="29"/>
      <c r="E41" s="28">
        <v>-330000</v>
      </c>
    </row>
    <row r="42" spans="1:5" s="13" customFormat="1" ht="11.25">
      <c r="A42" s="27">
        <v>613</v>
      </c>
      <c r="B42" s="26" t="s">
        <v>25</v>
      </c>
      <c r="C42" s="28"/>
      <c r="D42" s="29"/>
      <c r="E42" s="28">
        <v>50000</v>
      </c>
    </row>
    <row r="43" spans="1:5" s="26" customFormat="1" ht="11.25">
      <c r="A43" s="27">
        <v>614</v>
      </c>
      <c r="B43" s="26" t="s">
        <v>26</v>
      </c>
      <c r="C43" s="28"/>
      <c r="D43" s="29"/>
      <c r="E43" s="28">
        <v>25000</v>
      </c>
    </row>
    <row r="44" spans="1:5" s="13" customFormat="1" ht="11.25">
      <c r="A44" s="8">
        <v>63</v>
      </c>
      <c r="B44" s="9" t="s">
        <v>27</v>
      </c>
      <c r="C44" s="10"/>
      <c r="D44" s="11"/>
      <c r="E44" s="10">
        <f>SUM(E45:E54)</f>
        <v>10712716</v>
      </c>
    </row>
    <row r="45" spans="1:5" s="26" customFormat="1" ht="11.25">
      <c r="A45" s="27">
        <v>633</v>
      </c>
      <c r="B45" s="26" t="s">
        <v>28</v>
      </c>
      <c r="C45" s="28"/>
      <c r="D45" s="29"/>
      <c r="E45" s="28">
        <v>1192716</v>
      </c>
    </row>
    <row r="46" spans="1:5" s="26" customFormat="1" ht="11.25">
      <c r="A46" s="27">
        <v>633</v>
      </c>
      <c r="B46" s="26" t="s">
        <v>29</v>
      </c>
      <c r="C46" s="28"/>
      <c r="D46" s="29"/>
      <c r="E46" s="28">
        <v>100000</v>
      </c>
    </row>
    <row r="47" spans="1:5" s="13" customFormat="1" ht="11.25">
      <c r="A47" s="27">
        <v>633</v>
      </c>
      <c r="B47" s="26" t="s">
        <v>30</v>
      </c>
      <c r="C47" s="28"/>
      <c r="D47" s="29"/>
      <c r="E47" s="28">
        <v>250000</v>
      </c>
    </row>
    <row r="48" spans="1:5" s="13" customFormat="1" ht="11.25">
      <c r="A48" s="27">
        <v>633</v>
      </c>
      <c r="B48" s="26" t="s">
        <v>31</v>
      </c>
      <c r="C48" s="28"/>
      <c r="D48" s="29"/>
      <c r="E48" s="28">
        <v>6900000</v>
      </c>
    </row>
    <row r="49" spans="1:5" s="13" customFormat="1" ht="11.25">
      <c r="A49" s="27">
        <v>633</v>
      </c>
      <c r="B49" s="26" t="s">
        <v>32</v>
      </c>
      <c r="C49" s="28"/>
      <c r="D49" s="29"/>
      <c r="E49" s="28">
        <v>540000</v>
      </c>
    </row>
    <row r="50" spans="1:5" s="13" customFormat="1" ht="11.25">
      <c r="A50" s="27">
        <v>633</v>
      </c>
      <c r="B50" s="26" t="s">
        <v>33</v>
      </c>
      <c r="C50" s="28"/>
      <c r="D50" s="29"/>
      <c r="E50" s="28">
        <v>70000</v>
      </c>
    </row>
    <row r="51" spans="1:5" s="26" customFormat="1" ht="11.25">
      <c r="A51" s="27">
        <v>633</v>
      </c>
      <c r="B51" s="26" t="s">
        <v>34</v>
      </c>
      <c r="C51" s="28"/>
      <c r="D51" s="29"/>
      <c r="E51" s="28">
        <v>200000</v>
      </c>
    </row>
    <row r="52" spans="1:5" s="26" customFormat="1" ht="12.75" customHeight="1">
      <c r="A52" s="27">
        <v>633</v>
      </c>
      <c r="B52" s="26" t="s">
        <v>35</v>
      </c>
      <c r="C52" s="28"/>
      <c r="D52" s="29"/>
      <c r="E52" s="28">
        <v>210000</v>
      </c>
    </row>
    <row r="53" spans="1:5" ht="12.75">
      <c r="A53" s="27">
        <v>634</v>
      </c>
      <c r="B53" s="26" t="s">
        <v>36</v>
      </c>
      <c r="C53" s="28"/>
      <c r="D53" s="29"/>
      <c r="E53" s="28">
        <v>1190000</v>
      </c>
    </row>
    <row r="54" spans="1:5" s="13" customFormat="1" ht="11.25">
      <c r="A54" s="27">
        <v>634</v>
      </c>
      <c r="B54" s="26" t="s">
        <v>37</v>
      </c>
      <c r="C54" s="28"/>
      <c r="D54" s="29"/>
      <c r="E54" s="28">
        <v>60000</v>
      </c>
    </row>
    <row r="55" spans="1:5" s="26" customFormat="1" ht="11.25">
      <c r="A55" s="8">
        <v>64</v>
      </c>
      <c r="B55" s="9" t="s">
        <v>38</v>
      </c>
      <c r="C55" s="10"/>
      <c r="D55" s="11"/>
      <c r="E55" s="10">
        <f>SUM(E56:E57)</f>
        <v>501000</v>
      </c>
    </row>
    <row r="56" spans="1:5" s="26" customFormat="1" ht="11.25">
      <c r="A56" s="27">
        <v>641</v>
      </c>
      <c r="B56" s="26" t="s">
        <v>39</v>
      </c>
      <c r="C56" s="28"/>
      <c r="D56" s="29"/>
      <c r="E56" s="28">
        <v>1000</v>
      </c>
    </row>
    <row r="57" spans="1:5" ht="12.75">
      <c r="A57" s="27">
        <v>642</v>
      </c>
      <c r="B57" s="26" t="s">
        <v>40</v>
      </c>
      <c r="C57" s="28"/>
      <c r="D57" s="29"/>
      <c r="E57" s="28">
        <v>500000</v>
      </c>
    </row>
    <row r="58" spans="1:5" ht="22.5">
      <c r="A58" s="8">
        <v>65</v>
      </c>
      <c r="B58" s="9" t="s">
        <v>41</v>
      </c>
      <c r="C58" s="10"/>
      <c r="D58" s="11"/>
      <c r="E58" s="10">
        <v>500000</v>
      </c>
    </row>
    <row r="59" spans="1:5" s="13" customFormat="1" ht="11.25">
      <c r="A59" s="27">
        <v>653</v>
      </c>
      <c r="B59" s="26" t="s">
        <v>42</v>
      </c>
      <c r="C59" s="28"/>
      <c r="D59" s="29"/>
      <c r="E59" s="28">
        <v>500000</v>
      </c>
    </row>
    <row r="60" spans="1:5" s="13" customFormat="1" ht="22.5">
      <c r="A60" s="8">
        <v>66</v>
      </c>
      <c r="B60" s="9" t="s">
        <v>43</v>
      </c>
      <c r="C60" s="10"/>
      <c r="D60" s="11"/>
      <c r="E60" s="10">
        <f>SUM(E61:E63)</f>
        <v>140000</v>
      </c>
    </row>
    <row r="61" spans="1:5" s="13" customFormat="1" ht="22.5">
      <c r="A61" s="30">
        <v>661</v>
      </c>
      <c r="B61" s="31" t="s">
        <v>44</v>
      </c>
      <c r="C61" s="32"/>
      <c r="D61" s="33"/>
      <c r="E61" s="32">
        <v>100000</v>
      </c>
    </row>
    <row r="62" spans="1:5" s="13" customFormat="1" ht="11.25">
      <c r="A62" s="27">
        <v>661</v>
      </c>
      <c r="B62" s="26" t="s">
        <v>45</v>
      </c>
      <c r="C62" s="28"/>
      <c r="D62" s="29"/>
      <c r="E62" s="28">
        <v>25000</v>
      </c>
    </row>
    <row r="63" spans="1:5" s="13" customFormat="1" ht="11.25">
      <c r="A63" s="27">
        <v>663</v>
      </c>
      <c r="B63" s="26" t="s">
        <v>46</v>
      </c>
      <c r="C63" s="28"/>
      <c r="D63" s="29"/>
      <c r="E63" s="28">
        <v>15000</v>
      </c>
    </row>
    <row r="64" spans="1:5" s="26" customFormat="1" ht="11.25">
      <c r="A64" s="22">
        <v>7</v>
      </c>
      <c r="B64" s="23" t="s">
        <v>11</v>
      </c>
      <c r="C64" s="24"/>
      <c r="D64" s="25"/>
      <c r="E64" s="24">
        <f>SUM(E65,E67)</f>
        <v>180000</v>
      </c>
    </row>
    <row r="65" spans="1:5" s="26" customFormat="1" ht="11.25">
      <c r="A65" s="8">
        <v>71</v>
      </c>
      <c r="B65" s="9" t="s">
        <v>47</v>
      </c>
      <c r="C65" s="10"/>
      <c r="D65" s="11"/>
      <c r="E65" s="10">
        <v>150000</v>
      </c>
    </row>
    <row r="66" spans="1:5" s="26" customFormat="1" ht="11.25">
      <c r="A66" s="27">
        <v>711</v>
      </c>
      <c r="B66" s="26" t="s">
        <v>48</v>
      </c>
      <c r="C66" s="28"/>
      <c r="D66" s="29"/>
      <c r="E66" s="28">
        <v>150000</v>
      </c>
    </row>
    <row r="67" spans="1:5" s="13" customFormat="1" ht="11.25">
      <c r="A67" s="8">
        <v>72</v>
      </c>
      <c r="B67" s="9" t="s">
        <v>49</v>
      </c>
      <c r="C67" s="34"/>
      <c r="D67" s="35"/>
      <c r="E67" s="10">
        <v>30000</v>
      </c>
    </row>
    <row r="68" spans="1:5" s="26" customFormat="1" ht="11.25">
      <c r="A68" s="27">
        <v>721</v>
      </c>
      <c r="B68" s="26" t="s">
        <v>50</v>
      </c>
      <c r="C68" s="28"/>
      <c r="D68" s="29"/>
      <c r="E68" s="28">
        <v>30000</v>
      </c>
    </row>
    <row r="69" spans="1:5" s="26" customFormat="1" ht="11.25">
      <c r="A69" s="27"/>
      <c r="C69" s="28"/>
      <c r="D69" s="29"/>
      <c r="E69" s="28"/>
    </row>
    <row r="70" spans="1:5" s="26" customFormat="1" ht="11.25">
      <c r="A70" s="27"/>
      <c r="C70" s="28"/>
      <c r="D70" s="29"/>
      <c r="E70" s="28"/>
    </row>
    <row r="71" spans="1:5" s="26" customFormat="1" ht="11.25">
      <c r="A71" s="27"/>
      <c r="C71" s="28"/>
      <c r="D71" s="29"/>
      <c r="E71" s="28"/>
    </row>
    <row r="72" spans="1:5" s="26" customFormat="1" ht="11.25">
      <c r="A72" s="19" t="s">
        <v>51</v>
      </c>
      <c r="B72" s="19"/>
      <c r="C72" s="19"/>
      <c r="D72" s="20"/>
      <c r="E72" s="21">
        <f>SUM(E73,E93)</f>
        <v>12628716</v>
      </c>
    </row>
    <row r="73" spans="1:5" s="26" customFormat="1" ht="11.25">
      <c r="A73" s="22">
        <v>3</v>
      </c>
      <c r="B73" s="23" t="s">
        <v>14</v>
      </c>
      <c r="C73" s="24"/>
      <c r="D73" s="25"/>
      <c r="E73" s="24">
        <f>SUM(E74,E78,E84,E86,E88,E90)</f>
        <v>3575800</v>
      </c>
    </row>
    <row r="74" spans="1:5" s="26" customFormat="1" ht="11.25">
      <c r="A74" s="8">
        <v>31</v>
      </c>
      <c r="B74" s="9" t="s">
        <v>52</v>
      </c>
      <c r="C74" s="10"/>
      <c r="D74" s="11"/>
      <c r="E74" s="10">
        <f>SUM(E75:E77)</f>
        <v>599500</v>
      </c>
    </row>
    <row r="75" spans="1:5" s="13" customFormat="1" ht="11.25">
      <c r="A75" s="27">
        <v>311</v>
      </c>
      <c r="B75" s="26" t="s">
        <v>53</v>
      </c>
      <c r="C75" s="28"/>
      <c r="D75" s="29"/>
      <c r="E75" s="28">
        <v>500000</v>
      </c>
    </row>
    <row r="76" spans="1:5" s="26" customFormat="1" ht="11.25">
      <c r="A76" s="27">
        <v>312</v>
      </c>
      <c r="B76" s="26" t="s">
        <v>54</v>
      </c>
      <c r="C76" s="28"/>
      <c r="D76" s="29"/>
      <c r="E76" s="28">
        <v>7000</v>
      </c>
    </row>
    <row r="77" spans="1:5" s="13" customFormat="1" ht="11.25">
      <c r="A77" s="27">
        <v>313</v>
      </c>
      <c r="B77" s="26" t="s">
        <v>55</v>
      </c>
      <c r="C77" s="28"/>
      <c r="D77" s="29"/>
      <c r="E77" s="28">
        <v>92500</v>
      </c>
    </row>
    <row r="78" spans="1:5" s="26" customFormat="1" ht="11.25">
      <c r="A78" s="8">
        <v>32</v>
      </c>
      <c r="B78" s="9" t="s">
        <v>56</v>
      </c>
      <c r="C78" s="10"/>
      <c r="D78" s="11"/>
      <c r="E78" s="10">
        <f>SUM(E79:E83)</f>
        <v>1429000</v>
      </c>
    </row>
    <row r="79" spans="1:5" s="13" customFormat="1" ht="11.25">
      <c r="A79" s="27">
        <v>321</v>
      </c>
      <c r="B79" s="26" t="s">
        <v>57</v>
      </c>
      <c r="C79" s="28"/>
      <c r="D79" s="29"/>
      <c r="E79" s="28">
        <v>44000</v>
      </c>
    </row>
    <row r="80" spans="1:5" s="26" customFormat="1" ht="11.25">
      <c r="A80" s="27">
        <v>322</v>
      </c>
      <c r="B80" s="26" t="s">
        <v>58</v>
      </c>
      <c r="C80" s="28"/>
      <c r="D80" s="29"/>
      <c r="E80" s="28">
        <v>365500</v>
      </c>
    </row>
    <row r="81" spans="1:5" s="13" customFormat="1" ht="11.25">
      <c r="A81" s="27">
        <v>323</v>
      </c>
      <c r="B81" s="26" t="s">
        <v>59</v>
      </c>
      <c r="C81" s="28"/>
      <c r="D81" s="29"/>
      <c r="E81" s="28">
        <v>703500</v>
      </c>
    </row>
    <row r="82" spans="1:5" s="26" customFormat="1" ht="11.25">
      <c r="A82" s="27">
        <v>324</v>
      </c>
      <c r="B82" s="26" t="s">
        <v>60</v>
      </c>
      <c r="C82" s="28"/>
      <c r="D82" s="29"/>
      <c r="E82" s="28">
        <v>10000</v>
      </c>
    </row>
    <row r="83" spans="1:5" s="26" customFormat="1" ht="11.25">
      <c r="A83" s="27">
        <v>329</v>
      </c>
      <c r="B83" s="26" t="s">
        <v>61</v>
      </c>
      <c r="C83" s="28"/>
      <c r="D83" s="29"/>
      <c r="E83" s="28">
        <v>306000</v>
      </c>
    </row>
    <row r="84" spans="1:5" ht="12.75">
      <c r="A84" s="8">
        <v>34</v>
      </c>
      <c r="B84" s="9" t="s">
        <v>62</v>
      </c>
      <c r="C84" s="10"/>
      <c r="D84" s="11"/>
      <c r="E84" s="10">
        <f>E85</f>
        <v>10000</v>
      </c>
    </row>
    <row r="85" spans="1:5" s="13" customFormat="1" ht="11.25">
      <c r="A85" s="27">
        <v>343</v>
      </c>
      <c r="B85" s="36" t="s">
        <v>63</v>
      </c>
      <c r="C85" s="29"/>
      <c r="D85" s="29"/>
      <c r="E85" s="28">
        <v>10000</v>
      </c>
    </row>
    <row r="86" spans="1:5" s="26" customFormat="1" ht="11.25">
      <c r="A86" s="8">
        <v>36</v>
      </c>
      <c r="B86" s="9" t="s">
        <v>64</v>
      </c>
      <c r="C86" s="10"/>
      <c r="D86" s="11"/>
      <c r="E86" s="10">
        <f>E87</f>
        <v>210000</v>
      </c>
    </row>
    <row r="87" spans="1:5" s="26" customFormat="1" ht="11.25">
      <c r="A87" s="27">
        <v>363</v>
      </c>
      <c r="B87" s="26" t="s">
        <v>65</v>
      </c>
      <c r="C87" s="28"/>
      <c r="D87" s="29"/>
      <c r="E87" s="28">
        <v>210000</v>
      </c>
    </row>
    <row r="88" spans="1:5" s="13" customFormat="1" ht="22.5">
      <c r="A88" s="8">
        <v>37</v>
      </c>
      <c r="B88" s="9" t="s">
        <v>66</v>
      </c>
      <c r="C88" s="10"/>
      <c r="D88" s="11"/>
      <c r="E88" s="10">
        <f>E89</f>
        <v>210000</v>
      </c>
    </row>
    <row r="89" spans="1:5" s="26" customFormat="1" ht="11.25">
      <c r="A89" s="27">
        <v>372</v>
      </c>
      <c r="B89" s="26" t="s">
        <v>67</v>
      </c>
      <c r="C89" s="28"/>
      <c r="D89" s="29"/>
      <c r="E89" s="28">
        <v>210000</v>
      </c>
    </row>
    <row r="90" spans="1:5" s="26" customFormat="1" ht="11.25">
      <c r="A90" s="8">
        <v>38</v>
      </c>
      <c r="B90" s="9" t="s">
        <v>68</v>
      </c>
      <c r="C90" s="10"/>
      <c r="D90" s="11"/>
      <c r="E90" s="10">
        <f>SUM(E91:E92)</f>
        <v>1117300</v>
      </c>
    </row>
    <row r="91" spans="1:5" ht="12.75">
      <c r="A91" s="27">
        <v>381</v>
      </c>
      <c r="B91" s="26" t="s">
        <v>69</v>
      </c>
      <c r="C91" s="28"/>
      <c r="D91" s="29"/>
      <c r="E91" s="28">
        <v>97300</v>
      </c>
    </row>
    <row r="92" spans="1:5" ht="12.75">
      <c r="A92" s="27">
        <v>382</v>
      </c>
      <c r="B92" s="26" t="s">
        <v>70</v>
      </c>
      <c r="C92" s="28"/>
      <c r="D92" s="29"/>
      <c r="E92" s="28">
        <v>1020000</v>
      </c>
    </row>
    <row r="93" spans="1:5" s="13" customFormat="1" ht="11.25">
      <c r="A93" s="22">
        <v>4</v>
      </c>
      <c r="B93" s="23" t="s">
        <v>15</v>
      </c>
      <c r="C93" s="24"/>
      <c r="D93" s="25"/>
      <c r="E93" s="24">
        <f>SUM(E94,E97,E100)</f>
        <v>9052916</v>
      </c>
    </row>
    <row r="94" spans="1:5" s="26" customFormat="1" ht="11.25">
      <c r="A94" s="8">
        <v>41</v>
      </c>
      <c r="B94" s="9" t="s">
        <v>71</v>
      </c>
      <c r="C94" s="10"/>
      <c r="D94" s="11"/>
      <c r="E94" s="10">
        <f>SUM(E95:E96)</f>
        <v>372916</v>
      </c>
    </row>
    <row r="95" spans="1:5" s="26" customFormat="1" ht="11.25">
      <c r="A95" s="27">
        <v>411</v>
      </c>
      <c r="B95" s="26" t="s">
        <v>72</v>
      </c>
      <c r="C95" s="28"/>
      <c r="D95" s="29"/>
      <c r="E95" s="28">
        <v>200000</v>
      </c>
    </row>
    <row r="96" spans="1:5" ht="12.75">
      <c r="A96" s="27">
        <v>412</v>
      </c>
      <c r="B96" s="26" t="s">
        <v>73</v>
      </c>
      <c r="C96" s="28"/>
      <c r="D96" s="29"/>
      <c r="E96" s="28">
        <v>172916</v>
      </c>
    </row>
    <row r="97" spans="1:5" ht="12.75">
      <c r="A97" s="8">
        <v>42</v>
      </c>
      <c r="B97" s="9" t="s">
        <v>74</v>
      </c>
      <c r="C97" s="10"/>
      <c r="D97" s="11"/>
      <c r="E97" s="10">
        <f>E98+E99</f>
        <v>8450000</v>
      </c>
    </row>
    <row r="98" spans="1:5" ht="12.75">
      <c r="A98" s="27">
        <v>421</v>
      </c>
      <c r="B98" s="26" t="s">
        <v>75</v>
      </c>
      <c r="C98" s="28"/>
      <c r="D98" s="29"/>
      <c r="E98" s="28">
        <v>8420000</v>
      </c>
    </row>
    <row r="99" spans="1:5" ht="12.75">
      <c r="A99" s="27">
        <v>422</v>
      </c>
      <c r="B99" s="26" t="s">
        <v>76</v>
      </c>
      <c r="C99" s="28"/>
      <c r="D99" s="29"/>
      <c r="E99" s="28">
        <v>30000</v>
      </c>
    </row>
    <row r="100" spans="1:5" ht="12.75">
      <c r="A100" s="8">
        <v>45</v>
      </c>
      <c r="B100" s="9" t="s">
        <v>77</v>
      </c>
      <c r="C100" s="34"/>
      <c r="D100" s="35"/>
      <c r="E100" s="10">
        <f>E101</f>
        <v>230000</v>
      </c>
    </row>
    <row r="101" spans="1:5" ht="12.75">
      <c r="A101" s="27">
        <v>451</v>
      </c>
      <c r="B101" s="26" t="s">
        <v>78</v>
      </c>
      <c r="C101" s="28"/>
      <c r="D101" s="29"/>
      <c r="E101" s="28">
        <v>230000</v>
      </c>
    </row>
    <row r="103" spans="1:5" ht="12.75">
      <c r="A103" s="41" t="s">
        <v>79</v>
      </c>
      <c r="B103" s="41"/>
      <c r="C103" s="41"/>
      <c r="D103" s="41"/>
      <c r="E103" s="41"/>
    </row>
    <row r="104" spans="1:5" ht="12.75">
      <c r="A104" s="39"/>
      <c r="B104" s="39"/>
      <c r="C104" s="39"/>
      <c r="D104" s="39"/>
      <c r="E104" s="39"/>
    </row>
    <row r="105" spans="1:5" ht="12.75">
      <c r="A105" s="37" t="s">
        <v>80</v>
      </c>
      <c r="B105" s="37"/>
      <c r="C105" s="37"/>
      <c r="D105" s="37"/>
      <c r="E105" s="37"/>
    </row>
    <row r="106" spans="1:5" ht="12.75">
      <c r="A106" s="37" t="s">
        <v>81</v>
      </c>
      <c r="B106" s="37"/>
      <c r="C106" s="37"/>
      <c r="D106" s="37"/>
      <c r="E106" s="37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</sheetData>
  <sheetProtection/>
  <mergeCells count="19">
    <mergeCell ref="A106:E106"/>
    <mergeCell ref="A29:E29"/>
    <mergeCell ref="A30:E30"/>
    <mergeCell ref="A31:E31"/>
    <mergeCell ref="A103:E103"/>
    <mergeCell ref="A104:E104"/>
    <mergeCell ref="A105:E105"/>
    <mergeCell ref="A9:E9"/>
    <mergeCell ref="A10:E10"/>
    <mergeCell ref="A11:E11"/>
    <mergeCell ref="A12:E12"/>
    <mergeCell ref="A27:E27"/>
    <mergeCell ref="A28:E28"/>
    <mergeCell ref="A3:E3"/>
    <mergeCell ref="A4:E4"/>
    <mergeCell ref="A5:E5"/>
    <mergeCell ref="A6:E6"/>
    <mergeCell ref="A7:E7"/>
    <mergeCell ref="A8:E8"/>
  </mergeCells>
  <printOptions/>
  <pageMargins left="0.7500000000000001" right="0.7500000000000001" top="1" bottom="1" header="0.5" footer="0.5"/>
  <pageSetup fitToHeight="0" fitToWidth="0" orientation="landscape" paperSize="9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6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8.421875" style="1" customWidth="1"/>
    <col min="2" max="2" width="19.8515625" style="1" customWidth="1"/>
    <col min="3" max="3" width="59.28125" style="1" customWidth="1"/>
    <col min="4" max="6" width="18.8515625" style="1" customWidth="1"/>
    <col min="7" max="10" width="13.00390625" style="1" bestFit="1" customWidth="1"/>
    <col min="11" max="11" width="11.7109375" style="1" customWidth="1"/>
    <col min="12" max="16384" width="11.7109375" style="1" customWidth="1"/>
  </cols>
  <sheetData>
    <row r="1" ht="19.5">
      <c r="A1" s="42" t="s">
        <v>82</v>
      </c>
    </row>
    <row r="2" spans="1:6" ht="12.75">
      <c r="A2" s="43"/>
      <c r="B2" s="43" t="s">
        <v>18</v>
      </c>
      <c r="C2" s="43"/>
      <c r="D2" s="43"/>
      <c r="E2" s="43"/>
      <c r="F2" s="43"/>
    </row>
    <row r="3" spans="1:6" ht="12.75">
      <c r="A3" s="43"/>
      <c r="B3" s="43" t="s">
        <v>19</v>
      </c>
      <c r="C3" s="43" t="s">
        <v>83</v>
      </c>
      <c r="D3" s="43"/>
      <c r="E3" s="43"/>
      <c r="F3" s="43" t="s">
        <v>84</v>
      </c>
    </row>
    <row r="4" spans="1:6" ht="12.75">
      <c r="A4" s="44"/>
      <c r="B4" s="44"/>
      <c r="C4" s="44" t="s">
        <v>85</v>
      </c>
      <c r="D4" s="45"/>
      <c r="E4" s="45"/>
      <c r="F4" s="45">
        <f>SUM(F5,F85,F131,F141,F149,F157,F168,F178,F185)</f>
        <v>12628716</v>
      </c>
    </row>
    <row r="5" spans="1:6" ht="12.75">
      <c r="A5" s="46" t="s">
        <v>86</v>
      </c>
      <c r="B5" s="47">
        <v>10</v>
      </c>
      <c r="C5" s="46" t="s">
        <v>87</v>
      </c>
      <c r="D5" s="48"/>
      <c r="E5" s="48"/>
      <c r="F5" s="48">
        <f>SUM(F10,F15)</f>
        <v>3055300</v>
      </c>
    </row>
    <row r="6" spans="1:6" ht="12.75">
      <c r="A6" s="46" t="s">
        <v>88</v>
      </c>
      <c r="B6" s="47">
        <v>1001</v>
      </c>
      <c r="C6" s="46" t="s">
        <v>89</v>
      </c>
      <c r="D6" s="48"/>
      <c r="E6" s="48"/>
      <c r="F6" s="48">
        <v>106800</v>
      </c>
    </row>
    <row r="7" spans="1:9" ht="12.75">
      <c r="A7" s="49" t="s">
        <v>90</v>
      </c>
      <c r="B7" s="50" t="s">
        <v>91</v>
      </c>
      <c r="C7" s="49" t="s">
        <v>92</v>
      </c>
      <c r="D7" s="51"/>
      <c r="E7" s="51"/>
      <c r="F7" s="51">
        <v>106800</v>
      </c>
      <c r="I7" s="52"/>
    </row>
    <row r="8" spans="1:6" ht="12.75">
      <c r="A8" s="49" t="s">
        <v>93</v>
      </c>
      <c r="B8" s="50" t="s">
        <v>94</v>
      </c>
      <c r="C8" s="49" t="s">
        <v>95</v>
      </c>
      <c r="D8" s="51"/>
      <c r="E8" s="51"/>
      <c r="F8" s="51">
        <v>106800</v>
      </c>
    </row>
    <row r="9" spans="1:6" ht="12.75">
      <c r="A9" s="53"/>
      <c r="B9" s="54" t="s">
        <v>96</v>
      </c>
      <c r="C9" s="53" t="s">
        <v>97</v>
      </c>
      <c r="D9" s="55"/>
      <c r="E9" s="55"/>
      <c r="F9" s="55">
        <v>106800</v>
      </c>
    </row>
    <row r="10" spans="1:6" ht="12.75">
      <c r="A10" s="56"/>
      <c r="B10" s="57">
        <v>3</v>
      </c>
      <c r="C10" s="56" t="s">
        <v>14</v>
      </c>
      <c r="D10" s="58"/>
      <c r="E10" s="58"/>
      <c r="F10" s="58">
        <f>SUM(F11,F13)</f>
        <v>106800</v>
      </c>
    </row>
    <row r="11" spans="1:6" ht="12.75">
      <c r="A11" s="56"/>
      <c r="B11" s="57">
        <v>32</v>
      </c>
      <c r="C11" s="56" t="s">
        <v>56</v>
      </c>
      <c r="D11" s="58"/>
      <c r="E11" s="58"/>
      <c r="F11" s="58">
        <v>90000</v>
      </c>
    </row>
    <row r="12" spans="1:6" ht="12.75">
      <c r="A12" s="59"/>
      <c r="B12" s="60">
        <v>329</v>
      </c>
      <c r="C12" s="59" t="s">
        <v>98</v>
      </c>
      <c r="D12" s="61"/>
      <c r="E12" s="61"/>
      <c r="F12" s="61">
        <v>90000</v>
      </c>
    </row>
    <row r="13" spans="1:6" ht="12.75">
      <c r="A13" s="59"/>
      <c r="B13" s="57">
        <v>38</v>
      </c>
      <c r="C13" s="56" t="s">
        <v>99</v>
      </c>
      <c r="D13" s="61"/>
      <c r="E13" s="61"/>
      <c r="F13" s="58">
        <v>16800</v>
      </c>
    </row>
    <row r="14" spans="1:6" ht="12.75">
      <c r="A14" s="59"/>
      <c r="B14" s="60">
        <v>381</v>
      </c>
      <c r="C14" s="59" t="s">
        <v>100</v>
      </c>
      <c r="D14" s="61"/>
      <c r="E14" s="61"/>
      <c r="F14" s="61">
        <v>16800</v>
      </c>
    </row>
    <row r="15" spans="1:9" ht="12.75">
      <c r="A15" s="46" t="s">
        <v>88</v>
      </c>
      <c r="B15" s="47">
        <v>1002</v>
      </c>
      <c r="C15" s="46" t="s">
        <v>101</v>
      </c>
      <c r="D15" s="48"/>
      <c r="E15" s="48"/>
      <c r="F15" s="48">
        <f>SUM(F16,F69)</f>
        <v>2948500</v>
      </c>
      <c r="I15" s="52"/>
    </row>
    <row r="16" spans="1:9" ht="12.75">
      <c r="A16" s="49" t="s">
        <v>90</v>
      </c>
      <c r="B16" s="50">
        <v>100</v>
      </c>
      <c r="C16" s="49" t="s">
        <v>92</v>
      </c>
      <c r="D16" s="51"/>
      <c r="E16" s="51"/>
      <c r="F16" s="51">
        <f>SUM(F19,F35)</f>
        <v>2358500</v>
      </c>
      <c r="I16" s="52"/>
    </row>
    <row r="17" spans="1:10" ht="12.75">
      <c r="A17" s="49" t="s">
        <v>93</v>
      </c>
      <c r="B17" s="50" t="s">
        <v>102</v>
      </c>
      <c r="C17" s="49" t="s">
        <v>103</v>
      </c>
      <c r="D17" s="51"/>
      <c r="E17" s="51"/>
      <c r="F17" s="51">
        <f>F19</f>
        <v>629500</v>
      </c>
      <c r="J17" s="61"/>
    </row>
    <row r="18" spans="1:10" ht="12.75">
      <c r="A18" s="53"/>
      <c r="B18" s="62" t="s">
        <v>96</v>
      </c>
      <c r="C18" s="53" t="s">
        <v>97</v>
      </c>
      <c r="D18" s="63"/>
      <c r="E18" s="63"/>
      <c r="F18" s="63">
        <f>F19</f>
        <v>629500</v>
      </c>
      <c r="H18" s="52"/>
      <c r="J18" s="61"/>
    </row>
    <row r="19" spans="1:10" ht="12.75">
      <c r="A19" s="56"/>
      <c r="B19" s="57">
        <v>3</v>
      </c>
      <c r="C19" s="56" t="s">
        <v>14</v>
      </c>
      <c r="D19" s="58"/>
      <c r="E19" s="58"/>
      <c r="F19" s="58">
        <f>SUM(F20,F28)</f>
        <v>629500</v>
      </c>
      <c r="H19" s="52"/>
      <c r="I19" s="52"/>
      <c r="J19" s="61"/>
    </row>
    <row r="20" spans="1:10" ht="12.75">
      <c r="A20" s="56"/>
      <c r="B20" s="57">
        <v>31</v>
      </c>
      <c r="C20" s="56" t="s">
        <v>52</v>
      </c>
      <c r="D20" s="58"/>
      <c r="E20" s="58"/>
      <c r="F20" s="58">
        <f>SUM(F21:F27)</f>
        <v>599500</v>
      </c>
      <c r="H20" s="52"/>
      <c r="I20" s="52"/>
      <c r="J20" s="61"/>
    </row>
    <row r="21" spans="1:10" ht="12.75">
      <c r="A21" s="59"/>
      <c r="B21" s="60">
        <v>311</v>
      </c>
      <c r="C21" s="59" t="s">
        <v>104</v>
      </c>
      <c r="D21" s="61"/>
      <c r="E21" s="58"/>
      <c r="F21" s="61">
        <v>430000</v>
      </c>
      <c r="H21" s="52"/>
      <c r="J21" s="61"/>
    </row>
    <row r="22" spans="1:10" ht="12.75">
      <c r="A22" s="59"/>
      <c r="B22" s="60">
        <v>311</v>
      </c>
      <c r="C22" s="59" t="s">
        <v>105</v>
      </c>
      <c r="D22" s="61"/>
      <c r="E22" s="58"/>
      <c r="F22" s="61">
        <v>70000</v>
      </c>
      <c r="H22" s="52"/>
      <c r="J22" s="61"/>
    </row>
    <row r="23" spans="1:10" ht="12.75">
      <c r="A23" s="59"/>
      <c r="B23" s="60">
        <v>312</v>
      </c>
      <c r="C23" s="59" t="s">
        <v>54</v>
      </c>
      <c r="D23" s="61"/>
      <c r="E23" s="58"/>
      <c r="F23" s="61">
        <v>7000</v>
      </c>
      <c r="H23" s="52"/>
      <c r="I23" s="52"/>
      <c r="J23" s="61"/>
    </row>
    <row r="24" spans="1:6" ht="12.75">
      <c r="A24" s="59"/>
      <c r="B24" s="60">
        <v>313</v>
      </c>
      <c r="C24" s="59" t="s">
        <v>106</v>
      </c>
      <c r="D24" s="61"/>
      <c r="E24" s="58"/>
      <c r="F24" s="61">
        <v>70000</v>
      </c>
    </row>
    <row r="25" spans="1:10" ht="12.75">
      <c r="A25" s="59"/>
      <c r="B25" s="60">
        <v>313</v>
      </c>
      <c r="C25" s="59" t="s">
        <v>107</v>
      </c>
      <c r="D25" s="61"/>
      <c r="E25" s="58"/>
      <c r="F25" s="61">
        <v>8000</v>
      </c>
      <c r="G25" s="52"/>
      <c r="J25" s="52"/>
    </row>
    <row r="26" spans="1:8" ht="12.75">
      <c r="A26" s="59"/>
      <c r="B26" s="60">
        <v>313</v>
      </c>
      <c r="C26" s="59" t="s">
        <v>108</v>
      </c>
      <c r="D26" s="61"/>
      <c r="E26" s="58"/>
      <c r="F26" s="61">
        <v>13000</v>
      </c>
      <c r="H26" s="52"/>
    </row>
    <row r="27" spans="1:9" ht="12.75">
      <c r="A27" s="59"/>
      <c r="B27" s="60">
        <v>313</v>
      </c>
      <c r="C27" s="59" t="s">
        <v>109</v>
      </c>
      <c r="D27" s="61"/>
      <c r="E27" s="58"/>
      <c r="F27" s="61">
        <v>1500</v>
      </c>
      <c r="I27" s="52"/>
    </row>
    <row r="28" spans="1:9" ht="12.75">
      <c r="A28" s="56"/>
      <c r="B28" s="57">
        <v>32</v>
      </c>
      <c r="C28" s="56" t="s">
        <v>56</v>
      </c>
      <c r="D28" s="61"/>
      <c r="E28" s="58"/>
      <c r="F28" s="58">
        <f>SUM(F29:F30)</f>
        <v>30000</v>
      </c>
      <c r="I28" s="52"/>
    </row>
    <row r="29" spans="1:6" ht="12.75">
      <c r="A29" s="59"/>
      <c r="B29" s="60">
        <v>321</v>
      </c>
      <c r="C29" s="59" t="s">
        <v>110</v>
      </c>
      <c r="D29" s="61"/>
      <c r="E29" s="58"/>
      <c r="F29" s="61">
        <v>26000</v>
      </c>
    </row>
    <row r="30" spans="1:6" ht="12.75">
      <c r="A30" s="59"/>
      <c r="B30" s="60">
        <v>321</v>
      </c>
      <c r="C30" s="59" t="s">
        <v>111</v>
      </c>
      <c r="D30" s="61"/>
      <c r="E30" s="58"/>
      <c r="F30" s="61">
        <v>4000</v>
      </c>
    </row>
    <row r="31" spans="1:10" ht="12.75">
      <c r="A31" s="64" t="s">
        <v>88</v>
      </c>
      <c r="B31" s="65">
        <v>1002</v>
      </c>
      <c r="C31" s="64" t="s">
        <v>101</v>
      </c>
      <c r="D31" s="66"/>
      <c r="E31" s="67"/>
      <c r="F31" s="67">
        <f>F35</f>
        <v>1729000</v>
      </c>
      <c r="H31" s="52"/>
      <c r="I31" s="52"/>
      <c r="J31" s="52"/>
    </row>
    <row r="32" spans="1:9" ht="12.75">
      <c r="A32" s="68" t="s">
        <v>90</v>
      </c>
      <c r="B32" s="69">
        <v>100</v>
      </c>
      <c r="C32" s="68" t="s">
        <v>92</v>
      </c>
      <c r="D32" s="70"/>
      <c r="E32" s="71"/>
      <c r="F32" s="71">
        <f>F35</f>
        <v>1729000</v>
      </c>
      <c r="I32" s="52"/>
    </row>
    <row r="33" spans="1:8" ht="12.75">
      <c r="A33" s="49" t="s">
        <v>93</v>
      </c>
      <c r="B33" s="50" t="s">
        <v>112</v>
      </c>
      <c r="C33" s="49" t="s">
        <v>113</v>
      </c>
      <c r="D33" s="51"/>
      <c r="E33" s="51"/>
      <c r="F33" s="51">
        <f>F35</f>
        <v>1729000</v>
      </c>
      <c r="H33" s="52"/>
    </row>
    <row r="34" spans="1:9" ht="12.75">
      <c r="A34" s="53"/>
      <c r="B34" s="62" t="s">
        <v>96</v>
      </c>
      <c r="C34" s="53" t="s">
        <v>114</v>
      </c>
      <c r="D34" s="63"/>
      <c r="E34" s="63"/>
      <c r="F34" s="63">
        <f>F35</f>
        <v>1729000</v>
      </c>
      <c r="H34" s="52"/>
      <c r="I34" s="52"/>
    </row>
    <row r="35" spans="1:6" ht="12.75">
      <c r="A35" s="56"/>
      <c r="B35" s="57">
        <v>3</v>
      </c>
      <c r="C35" s="56" t="s">
        <v>14</v>
      </c>
      <c r="D35" s="58"/>
      <c r="E35" s="58"/>
      <c r="F35" s="58">
        <f>SUM(F36,F64,F66)</f>
        <v>1729000</v>
      </c>
    </row>
    <row r="36" spans="1:9" ht="12.75">
      <c r="A36" s="56"/>
      <c r="B36" s="57">
        <v>32</v>
      </c>
      <c r="C36" s="56" t="s">
        <v>56</v>
      </c>
      <c r="D36" s="58"/>
      <c r="E36" s="58"/>
      <c r="F36" s="58">
        <f>SUM(F37:F63)</f>
        <v>719000</v>
      </c>
      <c r="H36" s="52"/>
      <c r="I36" s="52"/>
    </row>
    <row r="37" spans="1:6" ht="12.75">
      <c r="A37" s="59"/>
      <c r="B37" s="60">
        <v>321</v>
      </c>
      <c r="C37" s="59" t="s">
        <v>115</v>
      </c>
      <c r="D37" s="58"/>
      <c r="E37" s="61"/>
      <c r="F37" s="61">
        <v>8000</v>
      </c>
    </row>
    <row r="38" spans="1:6" ht="14.25" customHeight="1">
      <c r="A38" s="59"/>
      <c r="B38" s="60">
        <v>321</v>
      </c>
      <c r="C38" s="59" t="s">
        <v>116</v>
      </c>
      <c r="D38" s="58"/>
      <c r="E38" s="61"/>
      <c r="F38" s="61">
        <v>6000</v>
      </c>
    </row>
    <row r="39" spans="1:8" ht="14.25" customHeight="1">
      <c r="A39" s="59"/>
      <c r="B39" s="60">
        <v>322</v>
      </c>
      <c r="C39" s="59" t="s">
        <v>117</v>
      </c>
      <c r="D39" s="58"/>
      <c r="E39" s="61"/>
      <c r="F39" s="61">
        <v>17000</v>
      </c>
      <c r="G39" s="52"/>
      <c r="H39" s="52"/>
    </row>
    <row r="40" spans="1:6" ht="12.75">
      <c r="A40" s="59"/>
      <c r="B40" s="60">
        <v>322</v>
      </c>
      <c r="C40" s="59" t="s">
        <v>118</v>
      </c>
      <c r="D40" s="61"/>
      <c r="E40" s="61"/>
      <c r="F40" s="61">
        <v>30000</v>
      </c>
    </row>
    <row r="41" spans="1:10" ht="12.75">
      <c r="A41" s="59"/>
      <c r="B41" s="60">
        <v>322</v>
      </c>
      <c r="C41" s="59" t="s">
        <v>119</v>
      </c>
      <c r="D41" s="61"/>
      <c r="E41" s="61"/>
      <c r="F41" s="61">
        <v>4000</v>
      </c>
      <c r="H41" s="52"/>
      <c r="I41" s="52"/>
      <c r="J41" s="61"/>
    </row>
    <row r="42" spans="1:10" ht="12.75">
      <c r="A42" s="59"/>
      <c r="B42" s="60">
        <v>322</v>
      </c>
      <c r="C42" s="59" t="s">
        <v>120</v>
      </c>
      <c r="D42" s="61"/>
      <c r="E42" s="61"/>
      <c r="F42" s="61">
        <v>4000</v>
      </c>
      <c r="H42" s="52"/>
      <c r="I42" s="52"/>
      <c r="J42" s="61"/>
    </row>
    <row r="43" spans="1:10" ht="12.75">
      <c r="A43" s="59"/>
      <c r="B43" s="60">
        <v>322</v>
      </c>
      <c r="C43" s="59" t="s">
        <v>121</v>
      </c>
      <c r="D43" s="61"/>
      <c r="E43" s="61"/>
      <c r="F43" s="61">
        <v>7000</v>
      </c>
      <c r="H43" s="52"/>
      <c r="J43" s="61"/>
    </row>
    <row r="44" spans="1:10" ht="12.75">
      <c r="A44" s="59"/>
      <c r="B44" s="60">
        <v>322</v>
      </c>
      <c r="C44" s="59" t="s">
        <v>122</v>
      </c>
      <c r="D44" s="61"/>
      <c r="E44" s="61"/>
      <c r="F44" s="61">
        <v>3500</v>
      </c>
      <c r="I44" s="52"/>
      <c r="J44" s="61"/>
    </row>
    <row r="45" spans="1:10" ht="12.75">
      <c r="A45" s="59"/>
      <c r="B45" s="60">
        <v>323</v>
      </c>
      <c r="C45" s="59" t="s">
        <v>123</v>
      </c>
      <c r="D45" s="61"/>
      <c r="E45" s="61"/>
      <c r="F45" s="61">
        <v>25000</v>
      </c>
      <c r="I45" s="52"/>
      <c r="J45" s="61"/>
    </row>
    <row r="46" spans="1:10" ht="12.75">
      <c r="A46" s="59"/>
      <c r="B46" s="60">
        <v>323</v>
      </c>
      <c r="C46" s="59" t="s">
        <v>124</v>
      </c>
      <c r="D46" s="61"/>
      <c r="E46" s="61"/>
      <c r="F46" s="61">
        <v>15000</v>
      </c>
      <c r="J46" s="61"/>
    </row>
    <row r="47" spans="1:10" ht="12.75">
      <c r="A47" s="59"/>
      <c r="B47" s="60">
        <v>323</v>
      </c>
      <c r="C47" s="59" t="s">
        <v>125</v>
      </c>
      <c r="D47" s="61"/>
      <c r="E47" s="61"/>
      <c r="F47" s="61">
        <v>33000</v>
      </c>
      <c r="H47" s="52"/>
      <c r="I47" s="52"/>
      <c r="J47" s="61"/>
    </row>
    <row r="48" spans="1:10" ht="12.75">
      <c r="A48" s="59"/>
      <c r="B48" s="60">
        <v>323</v>
      </c>
      <c r="C48" s="59" t="s">
        <v>126</v>
      </c>
      <c r="D48" s="61"/>
      <c r="E48" s="61"/>
      <c r="F48" s="61">
        <v>10000</v>
      </c>
      <c r="I48" s="52"/>
      <c r="J48" s="61"/>
    </row>
    <row r="49" spans="1:10" ht="12.75">
      <c r="A49" s="59"/>
      <c r="B49" s="60">
        <v>323</v>
      </c>
      <c r="C49" s="59" t="s">
        <v>127</v>
      </c>
      <c r="D49" s="61"/>
      <c r="E49" s="61"/>
      <c r="F49" s="61">
        <v>100000</v>
      </c>
      <c r="I49" s="52"/>
      <c r="J49" s="61"/>
    </row>
    <row r="50" spans="1:10" ht="12.75">
      <c r="A50" s="59"/>
      <c r="B50" s="60">
        <v>323</v>
      </c>
      <c r="C50" s="59" t="s">
        <v>128</v>
      </c>
      <c r="D50" s="61"/>
      <c r="E50" s="61"/>
      <c r="F50" s="61">
        <v>50000</v>
      </c>
      <c r="H50" s="52"/>
      <c r="I50" s="52"/>
      <c r="J50" s="61"/>
    </row>
    <row r="51" spans="1:10" ht="12.75">
      <c r="A51" s="59"/>
      <c r="B51" s="60">
        <v>323</v>
      </c>
      <c r="C51" s="59" t="s">
        <v>129</v>
      </c>
      <c r="D51" s="61"/>
      <c r="E51" s="61"/>
      <c r="F51" s="61">
        <v>130000</v>
      </c>
      <c r="I51" s="52"/>
      <c r="J51" s="61"/>
    </row>
    <row r="52" spans="1:10" ht="12.75">
      <c r="A52" s="59"/>
      <c r="B52" s="60">
        <v>323</v>
      </c>
      <c r="C52" s="59" t="s">
        <v>130</v>
      </c>
      <c r="D52" s="61"/>
      <c r="E52" s="61"/>
      <c r="F52" s="61">
        <v>13000</v>
      </c>
      <c r="I52" s="52"/>
      <c r="J52" s="61"/>
    </row>
    <row r="53" spans="1:9" ht="12.75">
      <c r="A53" s="59"/>
      <c r="B53" s="60">
        <v>323</v>
      </c>
      <c r="C53" s="59" t="s">
        <v>131</v>
      </c>
      <c r="D53" s="61"/>
      <c r="E53" s="61"/>
      <c r="F53" s="61">
        <v>10000</v>
      </c>
      <c r="I53" s="52"/>
    </row>
    <row r="54" spans="1:6" ht="12.75">
      <c r="A54" s="59"/>
      <c r="B54" s="60">
        <v>323</v>
      </c>
      <c r="C54" s="59" t="s">
        <v>132</v>
      </c>
      <c r="D54" s="61"/>
      <c r="E54" s="61"/>
      <c r="F54" s="61">
        <v>11000</v>
      </c>
    </row>
    <row r="55" spans="1:6" ht="12.75">
      <c r="A55" s="59"/>
      <c r="B55" s="60">
        <v>323</v>
      </c>
      <c r="C55" s="59" t="s">
        <v>133</v>
      </c>
      <c r="D55" s="61"/>
      <c r="E55" s="61"/>
      <c r="F55" s="61">
        <v>1500</v>
      </c>
    </row>
    <row r="56" spans="1:6" ht="12.75">
      <c r="A56" s="59"/>
      <c r="B56" s="60">
        <v>323</v>
      </c>
      <c r="C56" s="59" t="s">
        <v>134</v>
      </c>
      <c r="D56" s="61"/>
      <c r="E56" s="61"/>
      <c r="F56" s="61">
        <v>15000</v>
      </c>
    </row>
    <row r="57" spans="1:6" ht="15" customHeight="1">
      <c r="A57" s="59"/>
      <c r="B57" s="60">
        <v>324</v>
      </c>
      <c r="C57" s="59" t="s">
        <v>60</v>
      </c>
      <c r="D57" s="61"/>
      <c r="E57" s="61"/>
      <c r="F57" s="61">
        <v>10000</v>
      </c>
    </row>
    <row r="58" spans="1:6" ht="12.75">
      <c r="A58" s="59"/>
      <c r="B58" s="60">
        <v>329</v>
      </c>
      <c r="C58" s="59" t="s">
        <v>135</v>
      </c>
      <c r="D58" s="61"/>
      <c r="E58" s="61"/>
      <c r="F58" s="61">
        <v>10000</v>
      </c>
    </row>
    <row r="59" spans="1:6" ht="12.75">
      <c r="A59" s="59"/>
      <c r="B59" s="60">
        <v>329</v>
      </c>
      <c r="C59" s="59" t="s">
        <v>136</v>
      </c>
      <c r="D59" s="61"/>
      <c r="E59" s="61"/>
      <c r="F59" s="61">
        <v>13000</v>
      </c>
    </row>
    <row r="60" spans="1:6" ht="12.75">
      <c r="A60" s="59"/>
      <c r="B60" s="60">
        <v>329</v>
      </c>
      <c r="C60" s="59" t="s">
        <v>137</v>
      </c>
      <c r="D60" s="61"/>
      <c r="E60" s="61"/>
      <c r="F60" s="61">
        <v>8000</v>
      </c>
    </row>
    <row r="61" spans="1:6" ht="12.75">
      <c r="A61" s="59"/>
      <c r="B61" s="60">
        <v>329</v>
      </c>
      <c r="C61" s="59" t="s">
        <v>138</v>
      </c>
      <c r="D61" s="61"/>
      <c r="E61" s="61"/>
      <c r="F61" s="61">
        <v>15000</v>
      </c>
    </row>
    <row r="62" spans="1:6" ht="12.75">
      <c r="A62" s="59"/>
      <c r="B62" s="60">
        <v>329</v>
      </c>
      <c r="C62" s="59" t="s">
        <v>139</v>
      </c>
      <c r="D62" s="61"/>
      <c r="E62" s="61"/>
      <c r="F62" s="61">
        <v>10000</v>
      </c>
    </row>
    <row r="63" spans="1:6" ht="24">
      <c r="A63" s="59"/>
      <c r="B63" s="60">
        <v>329</v>
      </c>
      <c r="C63" s="59" t="s">
        <v>140</v>
      </c>
      <c r="D63" s="61"/>
      <c r="E63" s="61"/>
      <c r="F63" s="61">
        <v>160000</v>
      </c>
    </row>
    <row r="64" spans="1:6" ht="12.75">
      <c r="A64" s="56"/>
      <c r="B64" s="57">
        <v>34</v>
      </c>
      <c r="C64" s="56" t="s">
        <v>62</v>
      </c>
      <c r="D64" s="58"/>
      <c r="E64" s="58"/>
      <c r="F64" s="58">
        <f>F65</f>
        <v>10000</v>
      </c>
    </row>
    <row r="65" spans="1:6" ht="12.75">
      <c r="A65" s="59"/>
      <c r="B65" s="60">
        <v>343</v>
      </c>
      <c r="C65" s="59" t="s">
        <v>141</v>
      </c>
      <c r="D65" s="61"/>
      <c r="E65" s="61"/>
      <c r="F65" s="61">
        <v>10000</v>
      </c>
    </row>
    <row r="66" spans="1:9" ht="12.75">
      <c r="A66" s="59"/>
      <c r="B66" s="57">
        <v>38</v>
      </c>
      <c r="C66" s="56" t="s">
        <v>142</v>
      </c>
      <c r="D66" s="58"/>
      <c r="E66" s="61"/>
      <c r="F66" s="58">
        <f>F67</f>
        <v>1000000</v>
      </c>
      <c r="I66" s="52"/>
    </row>
    <row r="67" spans="1:6" ht="12.75">
      <c r="A67" s="59"/>
      <c r="B67" s="60">
        <v>382</v>
      </c>
      <c r="C67" s="59" t="s">
        <v>143</v>
      </c>
      <c r="D67" s="61"/>
      <c r="E67" s="61"/>
      <c r="F67" s="61">
        <v>1000000</v>
      </c>
    </row>
    <row r="68" spans="1:6" ht="12.75">
      <c r="A68" s="59"/>
      <c r="B68" s="60"/>
      <c r="C68" s="59"/>
      <c r="D68" s="61"/>
      <c r="E68" s="61"/>
      <c r="F68" s="61"/>
    </row>
    <row r="69" spans="1:6" ht="12.75">
      <c r="A69" s="64" t="s">
        <v>88</v>
      </c>
      <c r="B69" s="72">
        <v>1009</v>
      </c>
      <c r="C69" s="64" t="s">
        <v>144</v>
      </c>
      <c r="D69" s="73"/>
      <c r="E69" s="73"/>
      <c r="F69" s="67">
        <f>F70</f>
        <v>590000</v>
      </c>
    </row>
    <row r="70" spans="1:6" ht="12.75">
      <c r="A70" s="49" t="s">
        <v>90</v>
      </c>
      <c r="B70" s="50">
        <v>104</v>
      </c>
      <c r="C70" s="49" t="s">
        <v>145</v>
      </c>
      <c r="D70" s="51"/>
      <c r="E70" s="51"/>
      <c r="F70" s="51">
        <f>SUM(F74,F81)</f>
        <v>590000</v>
      </c>
    </row>
    <row r="71" spans="1:6" ht="12.75">
      <c r="A71" s="49" t="s">
        <v>93</v>
      </c>
      <c r="B71" s="50" t="s">
        <v>146</v>
      </c>
      <c r="C71" s="49" t="s">
        <v>147</v>
      </c>
      <c r="D71" s="51"/>
      <c r="E71" s="51"/>
      <c r="F71" s="51">
        <f>F74</f>
        <v>360000</v>
      </c>
    </row>
    <row r="72" spans="1:6" ht="12.75">
      <c r="A72" s="53"/>
      <c r="B72" s="62" t="s">
        <v>96</v>
      </c>
      <c r="C72" s="53" t="s">
        <v>148</v>
      </c>
      <c r="D72" s="63"/>
      <c r="E72" s="63"/>
      <c r="F72" s="63">
        <f>F73</f>
        <v>360000</v>
      </c>
    </row>
    <row r="73" spans="1:6" ht="12.75">
      <c r="A73" s="56"/>
      <c r="B73" s="57">
        <v>3</v>
      </c>
      <c r="C73" s="56" t="s">
        <v>14</v>
      </c>
      <c r="D73" s="58"/>
      <c r="E73" s="58"/>
      <c r="F73" s="58">
        <f>F74</f>
        <v>360000</v>
      </c>
    </row>
    <row r="74" spans="1:6" ht="12.75">
      <c r="A74" s="56"/>
      <c r="B74" s="57">
        <v>32</v>
      </c>
      <c r="C74" s="56" t="s">
        <v>56</v>
      </c>
      <c r="D74" s="58"/>
      <c r="E74" s="58"/>
      <c r="F74" s="58">
        <f>SUM(F75:F77)</f>
        <v>360000</v>
      </c>
    </row>
    <row r="75" spans="1:6" ht="12.75">
      <c r="A75" s="59"/>
      <c r="B75" s="60">
        <v>322</v>
      </c>
      <c r="C75" s="59" t="s">
        <v>149</v>
      </c>
      <c r="D75" s="61"/>
      <c r="E75" s="61"/>
      <c r="F75" s="61">
        <v>180000</v>
      </c>
    </row>
    <row r="76" spans="1:6" ht="12.75">
      <c r="A76" s="59"/>
      <c r="B76" s="60">
        <v>322</v>
      </c>
      <c r="C76" s="59" t="s">
        <v>150</v>
      </c>
      <c r="D76" s="61"/>
      <c r="E76" s="61"/>
      <c r="F76" s="61">
        <v>120000</v>
      </c>
    </row>
    <row r="77" spans="1:6" ht="12.75">
      <c r="A77" s="59"/>
      <c r="B77" s="60">
        <v>323</v>
      </c>
      <c r="C77" s="59" t="s">
        <v>151</v>
      </c>
      <c r="D77" s="61"/>
      <c r="E77" s="61"/>
      <c r="F77" s="61">
        <v>60000</v>
      </c>
    </row>
    <row r="78" spans="1:6" ht="12.75">
      <c r="A78" s="49"/>
      <c r="B78" s="50" t="s">
        <v>152</v>
      </c>
      <c r="C78" s="49" t="s">
        <v>145</v>
      </c>
      <c r="D78" s="51"/>
      <c r="E78" s="51"/>
      <c r="F78" s="51">
        <f>F81</f>
        <v>230000</v>
      </c>
    </row>
    <row r="79" spans="1:6" ht="13.5" customHeight="1">
      <c r="A79" s="53"/>
      <c r="B79" s="62" t="s">
        <v>96</v>
      </c>
      <c r="C79" s="53" t="s">
        <v>148</v>
      </c>
      <c r="D79" s="63"/>
      <c r="E79" s="63"/>
      <c r="F79" s="63">
        <f>F81</f>
        <v>230000</v>
      </c>
    </row>
    <row r="80" spans="1:6" ht="12.75">
      <c r="A80" s="56"/>
      <c r="B80" s="57">
        <v>3</v>
      </c>
      <c r="C80" s="56" t="s">
        <v>14</v>
      </c>
      <c r="D80" s="58"/>
      <c r="E80" s="58"/>
      <c r="F80" s="58">
        <f>F81</f>
        <v>230000</v>
      </c>
    </row>
    <row r="81" spans="1:6" ht="12.75">
      <c r="A81" s="56"/>
      <c r="B81" s="57">
        <v>32</v>
      </c>
      <c r="C81" s="56" t="s">
        <v>56</v>
      </c>
      <c r="D81" s="58"/>
      <c r="E81" s="58"/>
      <c r="F81" s="58">
        <f>SUM(F82:F84)</f>
        <v>230000</v>
      </c>
    </row>
    <row r="82" spans="1:6" ht="12.75">
      <c r="A82" s="56"/>
      <c r="B82" s="60">
        <v>323</v>
      </c>
      <c r="C82" s="59" t="s">
        <v>153</v>
      </c>
      <c r="D82" s="58"/>
      <c r="E82" s="58"/>
      <c r="F82" s="61">
        <v>100000</v>
      </c>
    </row>
    <row r="83" spans="1:6" ht="12.75">
      <c r="A83" s="56"/>
      <c r="B83" s="60">
        <v>323</v>
      </c>
      <c r="C83" s="59" t="s">
        <v>154</v>
      </c>
      <c r="D83" s="58"/>
      <c r="E83" s="58"/>
      <c r="F83" s="61">
        <v>100000</v>
      </c>
    </row>
    <row r="84" spans="1:6" ht="12.75">
      <c r="A84" s="59"/>
      <c r="B84" s="60">
        <v>323</v>
      </c>
      <c r="C84" s="59" t="s">
        <v>155</v>
      </c>
      <c r="D84" s="61"/>
      <c r="E84" s="61"/>
      <c r="F84" s="61">
        <v>30000</v>
      </c>
    </row>
    <row r="85" spans="1:6" ht="12.75">
      <c r="A85" s="64" t="s">
        <v>88</v>
      </c>
      <c r="B85" s="65">
        <v>1010</v>
      </c>
      <c r="C85" s="64" t="s">
        <v>156</v>
      </c>
      <c r="D85" s="66"/>
      <c r="E85" s="66"/>
      <c r="F85" s="67">
        <f>SUM(F88,F94,F100,F105,F110,F116,F122,F127,F139)</f>
        <v>9052916</v>
      </c>
    </row>
    <row r="86" spans="1:6" ht="12.75">
      <c r="A86" s="49" t="s">
        <v>90</v>
      </c>
      <c r="B86" s="50">
        <v>109</v>
      </c>
      <c r="C86" s="49" t="s">
        <v>157</v>
      </c>
      <c r="D86" s="51"/>
      <c r="E86" s="51"/>
      <c r="F86" s="51">
        <f>F85</f>
        <v>9052916</v>
      </c>
    </row>
    <row r="87" spans="1:6" ht="12.75">
      <c r="A87" s="49" t="s">
        <v>93</v>
      </c>
      <c r="B87" s="50" t="s">
        <v>158</v>
      </c>
      <c r="C87" s="49" t="s">
        <v>159</v>
      </c>
      <c r="D87" s="51"/>
      <c r="E87" s="51"/>
      <c r="F87" s="51">
        <f>F90</f>
        <v>372916</v>
      </c>
    </row>
    <row r="88" spans="1:6" ht="15.75" customHeight="1">
      <c r="A88" s="53"/>
      <c r="B88" s="62" t="s">
        <v>96</v>
      </c>
      <c r="C88" s="53" t="s">
        <v>160</v>
      </c>
      <c r="D88" s="63"/>
      <c r="E88" s="63"/>
      <c r="F88" s="63">
        <f>F90</f>
        <v>372916</v>
      </c>
    </row>
    <row r="89" spans="1:6" ht="12.75">
      <c r="A89" s="56"/>
      <c r="B89" s="57">
        <v>4</v>
      </c>
      <c r="C89" s="56" t="s">
        <v>15</v>
      </c>
      <c r="D89" s="58"/>
      <c r="E89" s="58"/>
      <c r="F89" s="58">
        <f>F90</f>
        <v>372916</v>
      </c>
    </row>
    <row r="90" spans="1:8" ht="12.75">
      <c r="A90" s="56"/>
      <c r="B90" s="57">
        <v>41</v>
      </c>
      <c r="C90" s="56" t="s">
        <v>71</v>
      </c>
      <c r="D90" s="58"/>
      <c r="E90" s="58"/>
      <c r="F90" s="58">
        <f>SUM(F91:F92)</f>
        <v>372916</v>
      </c>
      <c r="H90" s="52"/>
    </row>
    <row r="91" spans="1:6" ht="12.75">
      <c r="A91" s="56"/>
      <c r="B91" s="60">
        <v>411</v>
      </c>
      <c r="C91" s="59" t="s">
        <v>161</v>
      </c>
      <c r="D91" s="58"/>
      <c r="E91" s="61"/>
      <c r="F91" s="61">
        <v>200000</v>
      </c>
    </row>
    <row r="92" spans="1:6" ht="12.75">
      <c r="A92" s="59"/>
      <c r="B92" s="60">
        <v>412</v>
      </c>
      <c r="C92" s="59" t="s">
        <v>162</v>
      </c>
      <c r="D92" s="61"/>
      <c r="E92" s="61"/>
      <c r="F92" s="61">
        <v>172916</v>
      </c>
    </row>
    <row r="93" spans="1:6" ht="12.75">
      <c r="A93" s="49"/>
      <c r="B93" s="50" t="s">
        <v>163</v>
      </c>
      <c r="C93" s="49" t="s">
        <v>164</v>
      </c>
      <c r="D93" s="51"/>
      <c r="E93" s="51"/>
      <c r="F93" s="51">
        <f>F96</f>
        <v>7000000</v>
      </c>
    </row>
    <row r="94" spans="1:8" ht="12.75">
      <c r="A94" s="53"/>
      <c r="B94" s="62" t="s">
        <v>96</v>
      </c>
      <c r="C94" s="53" t="s">
        <v>165</v>
      </c>
      <c r="D94" s="63"/>
      <c r="E94" s="63"/>
      <c r="F94" s="63">
        <f>F96</f>
        <v>7000000</v>
      </c>
      <c r="H94" s="52"/>
    </row>
    <row r="95" spans="1:6" ht="14.25" customHeight="1">
      <c r="A95" s="59"/>
      <c r="B95" s="57">
        <v>4</v>
      </c>
      <c r="C95" s="56" t="s">
        <v>15</v>
      </c>
      <c r="D95" s="58"/>
      <c r="E95" s="58"/>
      <c r="F95" s="58">
        <f>F96</f>
        <v>7000000</v>
      </c>
    </row>
    <row r="96" spans="1:6" ht="12.75">
      <c r="A96" s="59"/>
      <c r="B96" s="57">
        <v>42</v>
      </c>
      <c r="C96" s="56" t="s">
        <v>74</v>
      </c>
      <c r="D96" s="58"/>
      <c r="E96" s="58"/>
      <c r="F96" s="58">
        <f>SUM(F97:F98)</f>
        <v>7000000</v>
      </c>
    </row>
    <row r="97" spans="1:6" ht="12.75">
      <c r="A97" s="59"/>
      <c r="B97" s="60">
        <v>421</v>
      </c>
      <c r="C97" s="59" t="s">
        <v>166</v>
      </c>
      <c r="D97" s="61"/>
      <c r="E97" s="61"/>
      <c r="F97" s="61">
        <v>6500000</v>
      </c>
    </row>
    <row r="98" spans="1:6" ht="12.75">
      <c r="A98" s="59"/>
      <c r="B98" s="60">
        <v>421</v>
      </c>
      <c r="C98" s="59" t="s">
        <v>167</v>
      </c>
      <c r="D98" s="61"/>
      <c r="E98" s="61"/>
      <c r="F98" s="61">
        <v>500000</v>
      </c>
    </row>
    <row r="99" spans="1:6" ht="12.75">
      <c r="A99" s="49"/>
      <c r="B99" s="50" t="s">
        <v>168</v>
      </c>
      <c r="C99" s="49" t="s">
        <v>169</v>
      </c>
      <c r="D99" s="51"/>
      <c r="E99" s="51"/>
      <c r="F99" s="51">
        <f>F102</f>
        <v>90000</v>
      </c>
    </row>
    <row r="100" spans="1:6" ht="12.75">
      <c r="A100" s="53"/>
      <c r="B100" s="62" t="s">
        <v>96</v>
      </c>
      <c r="C100" s="53" t="s">
        <v>97</v>
      </c>
      <c r="D100" s="63"/>
      <c r="E100" s="63"/>
      <c r="F100" s="63">
        <f>F102</f>
        <v>90000</v>
      </c>
    </row>
    <row r="101" spans="1:6" ht="25.5" customHeight="1">
      <c r="A101" s="56"/>
      <c r="B101" s="57">
        <v>4</v>
      </c>
      <c r="C101" s="56" t="s">
        <v>15</v>
      </c>
      <c r="D101" s="58"/>
      <c r="E101" s="58"/>
      <c r="F101" s="58">
        <f>F102</f>
        <v>90000</v>
      </c>
    </row>
    <row r="102" spans="1:6" ht="12.75">
      <c r="A102" s="56"/>
      <c r="B102" s="57">
        <v>42</v>
      </c>
      <c r="C102" s="56" t="s">
        <v>77</v>
      </c>
      <c r="D102" s="58"/>
      <c r="E102" s="58"/>
      <c r="F102" s="58">
        <f>F103</f>
        <v>90000</v>
      </c>
    </row>
    <row r="103" spans="1:6" ht="12.75">
      <c r="A103" s="56"/>
      <c r="B103" s="60">
        <v>421</v>
      </c>
      <c r="C103" s="59" t="s">
        <v>170</v>
      </c>
      <c r="D103" s="58"/>
      <c r="E103" s="58"/>
      <c r="F103" s="61">
        <v>90000</v>
      </c>
    </row>
    <row r="104" spans="1:6" ht="12.75">
      <c r="A104" s="68"/>
      <c r="B104" s="69" t="s">
        <v>171</v>
      </c>
      <c r="C104" s="68" t="s">
        <v>172</v>
      </c>
      <c r="D104" s="71"/>
      <c r="E104" s="71"/>
      <c r="F104" s="71">
        <f>F107</f>
        <v>420000</v>
      </c>
    </row>
    <row r="105" spans="1:6" ht="14.25" customHeight="1">
      <c r="A105" s="74"/>
      <c r="B105" s="62" t="s">
        <v>96</v>
      </c>
      <c r="C105" s="100" t="s">
        <v>173</v>
      </c>
      <c r="D105" s="100"/>
      <c r="E105" s="75"/>
      <c r="F105" s="63">
        <f>F107</f>
        <v>420000</v>
      </c>
    </row>
    <row r="106" spans="1:6" ht="12.75">
      <c r="A106" s="56"/>
      <c r="B106" s="57">
        <v>4</v>
      </c>
      <c r="C106" s="56" t="s">
        <v>15</v>
      </c>
      <c r="D106" s="58"/>
      <c r="E106" s="58"/>
      <c r="F106" s="58">
        <f>F107</f>
        <v>420000</v>
      </c>
    </row>
    <row r="107" spans="1:6" ht="12.75">
      <c r="A107" s="56"/>
      <c r="B107" s="57">
        <v>42</v>
      </c>
      <c r="C107" s="56" t="s">
        <v>74</v>
      </c>
      <c r="D107" s="58"/>
      <c r="E107" s="58"/>
      <c r="F107" s="58">
        <f>F108</f>
        <v>420000</v>
      </c>
    </row>
    <row r="108" spans="1:6" ht="12.75">
      <c r="A108" s="56"/>
      <c r="B108" s="60">
        <v>421</v>
      </c>
      <c r="C108" s="59" t="s">
        <v>174</v>
      </c>
      <c r="D108" s="58"/>
      <c r="E108" s="58"/>
      <c r="F108" s="61">
        <v>420000</v>
      </c>
    </row>
    <row r="109" spans="1:6" ht="12.75">
      <c r="A109" s="68"/>
      <c r="B109" s="69" t="s">
        <v>175</v>
      </c>
      <c r="C109" s="68" t="s">
        <v>176</v>
      </c>
      <c r="D109" s="71"/>
      <c r="E109" s="71"/>
      <c r="F109" s="71">
        <f>SUM(F113:F114)</f>
        <v>350000</v>
      </c>
    </row>
    <row r="110" spans="1:6" ht="14.25" customHeight="1">
      <c r="A110" s="74"/>
      <c r="B110" s="62" t="s">
        <v>96</v>
      </c>
      <c r="C110" s="100" t="s">
        <v>173</v>
      </c>
      <c r="D110" s="100"/>
      <c r="E110" s="75"/>
      <c r="F110" s="63">
        <f>SUM(F113:F114)</f>
        <v>350000</v>
      </c>
    </row>
    <row r="111" spans="1:6" ht="12.75">
      <c r="A111" s="59"/>
      <c r="B111" s="57">
        <v>4</v>
      </c>
      <c r="C111" s="56" t="s">
        <v>15</v>
      </c>
      <c r="D111" s="61"/>
      <c r="E111" s="61"/>
      <c r="F111" s="61">
        <f>SUM(F113:F114)</f>
        <v>350000</v>
      </c>
    </row>
    <row r="112" spans="1:6" ht="12.75">
      <c r="A112" s="59"/>
      <c r="B112" s="57">
        <v>42</v>
      </c>
      <c r="C112" s="56" t="s">
        <v>74</v>
      </c>
      <c r="D112" s="61"/>
      <c r="E112" s="61"/>
      <c r="F112" s="61">
        <f>SUM(F113:F114)</f>
        <v>350000</v>
      </c>
    </row>
    <row r="113" spans="1:6" ht="12.75">
      <c r="A113" s="59"/>
      <c r="B113" s="60">
        <v>421</v>
      </c>
      <c r="C113" s="59" t="s">
        <v>177</v>
      </c>
      <c r="D113" s="61"/>
      <c r="E113" s="61"/>
      <c r="F113" s="61">
        <v>100000</v>
      </c>
    </row>
    <row r="114" spans="1:6" ht="24">
      <c r="A114" s="59"/>
      <c r="B114" s="60">
        <v>421</v>
      </c>
      <c r="C114" s="59" t="s">
        <v>178</v>
      </c>
      <c r="D114" s="76"/>
      <c r="E114" s="76"/>
      <c r="F114" s="61">
        <v>250000</v>
      </c>
    </row>
    <row r="115" spans="1:6" ht="12.75">
      <c r="A115" s="77"/>
      <c r="B115" s="69" t="s">
        <v>179</v>
      </c>
      <c r="C115" s="68" t="s">
        <v>180</v>
      </c>
      <c r="D115" s="78"/>
      <c r="E115" s="78"/>
      <c r="F115" s="79">
        <f>SUM(F119:F120)</f>
        <v>230000</v>
      </c>
    </row>
    <row r="116" spans="1:6" ht="12.75">
      <c r="A116" s="74"/>
      <c r="B116" s="62" t="s">
        <v>96</v>
      </c>
      <c r="C116" s="53" t="s">
        <v>114</v>
      </c>
      <c r="D116" s="75"/>
      <c r="E116" s="75"/>
      <c r="F116" s="63">
        <f>SUM(F119:F120)</f>
        <v>230000</v>
      </c>
    </row>
    <row r="117" spans="1:6" ht="12.75">
      <c r="A117" s="56"/>
      <c r="B117" s="57">
        <v>4</v>
      </c>
      <c r="C117" s="56" t="s">
        <v>15</v>
      </c>
      <c r="D117" s="58"/>
      <c r="E117" s="58"/>
      <c r="F117" s="58">
        <f>SUM(F119:F120)</f>
        <v>230000</v>
      </c>
    </row>
    <row r="118" spans="1:6" ht="12.75">
      <c r="A118" s="56"/>
      <c r="B118" s="57">
        <v>45</v>
      </c>
      <c r="C118" s="56" t="s">
        <v>77</v>
      </c>
      <c r="D118" s="58"/>
      <c r="E118" s="58"/>
      <c r="F118" s="58">
        <f>SUM(F119:F120)</f>
        <v>230000</v>
      </c>
    </row>
    <row r="119" spans="1:6" ht="12.75">
      <c r="A119" s="56"/>
      <c r="B119" s="60">
        <v>451</v>
      </c>
      <c r="C119" s="59" t="s">
        <v>78</v>
      </c>
      <c r="D119" s="58"/>
      <c r="E119" s="58"/>
      <c r="F119" s="61">
        <v>70000</v>
      </c>
    </row>
    <row r="120" spans="1:6" ht="12.75">
      <c r="A120" s="56"/>
      <c r="B120" s="60">
        <v>451</v>
      </c>
      <c r="C120" s="59" t="s">
        <v>181</v>
      </c>
      <c r="D120" s="58"/>
      <c r="E120" s="58"/>
      <c r="F120" s="61">
        <v>160000</v>
      </c>
    </row>
    <row r="121" spans="1:6" ht="12.75">
      <c r="A121" s="80"/>
      <c r="B121" s="69" t="s">
        <v>179</v>
      </c>
      <c r="C121" s="68" t="s">
        <v>180</v>
      </c>
      <c r="D121" s="81"/>
      <c r="E121" s="81"/>
      <c r="F121" s="82">
        <f>F125</f>
        <v>160000</v>
      </c>
    </row>
    <row r="122" spans="1:6" ht="12.75">
      <c r="A122" s="53"/>
      <c r="B122" s="54" t="s">
        <v>96</v>
      </c>
      <c r="C122" s="53" t="s">
        <v>97</v>
      </c>
      <c r="D122" s="83"/>
      <c r="E122" s="83"/>
      <c r="F122" s="55">
        <f>F125</f>
        <v>160000</v>
      </c>
    </row>
    <row r="123" spans="1:6" ht="12.75">
      <c r="A123" s="59"/>
      <c r="B123" s="57">
        <v>4</v>
      </c>
      <c r="C123" s="56" t="s">
        <v>15</v>
      </c>
      <c r="D123" s="76"/>
      <c r="E123" s="76"/>
      <c r="F123" s="58">
        <f>F125</f>
        <v>160000</v>
      </c>
    </row>
    <row r="124" spans="1:6" ht="12.75">
      <c r="A124" s="59"/>
      <c r="B124" s="57">
        <v>42</v>
      </c>
      <c r="C124" s="56" t="s">
        <v>74</v>
      </c>
      <c r="D124" s="76"/>
      <c r="E124" s="76"/>
      <c r="F124" s="58">
        <f>F125</f>
        <v>160000</v>
      </c>
    </row>
    <row r="125" spans="1:6" ht="12.75">
      <c r="A125" s="59"/>
      <c r="B125" s="60">
        <v>421</v>
      </c>
      <c r="C125" s="59" t="s">
        <v>182</v>
      </c>
      <c r="D125" s="76"/>
      <c r="E125" s="76"/>
      <c r="F125" s="61">
        <v>160000</v>
      </c>
    </row>
    <row r="126" spans="1:6" ht="12.75">
      <c r="A126" s="77"/>
      <c r="B126" s="69" t="s">
        <v>183</v>
      </c>
      <c r="C126" s="68" t="s">
        <v>184</v>
      </c>
      <c r="D126" s="78"/>
      <c r="E126" s="78"/>
      <c r="F126" s="79">
        <f>F129</f>
        <v>400000</v>
      </c>
    </row>
    <row r="127" spans="1:6" ht="12.75">
      <c r="A127" s="74"/>
      <c r="B127" s="62" t="s">
        <v>96</v>
      </c>
      <c r="C127" s="53" t="s">
        <v>165</v>
      </c>
      <c r="D127" s="75"/>
      <c r="E127" s="75"/>
      <c r="F127" s="63">
        <f>F129</f>
        <v>400000</v>
      </c>
    </row>
    <row r="128" spans="1:6" ht="12.75">
      <c r="A128" s="56"/>
      <c r="B128" s="57">
        <v>4</v>
      </c>
      <c r="C128" s="56" t="s">
        <v>15</v>
      </c>
      <c r="D128" s="58"/>
      <c r="E128" s="58"/>
      <c r="F128" s="58">
        <f>F130</f>
        <v>400000</v>
      </c>
    </row>
    <row r="129" spans="1:6" ht="12.75">
      <c r="A129" s="56"/>
      <c r="B129" s="57">
        <v>42</v>
      </c>
      <c r="C129" s="56" t="s">
        <v>77</v>
      </c>
      <c r="D129" s="58"/>
      <c r="E129" s="58"/>
      <c r="F129" s="58">
        <f>F130</f>
        <v>400000</v>
      </c>
    </row>
    <row r="130" spans="1:6" ht="12.75">
      <c r="A130" s="56"/>
      <c r="B130" s="60">
        <v>421</v>
      </c>
      <c r="C130" s="59" t="s">
        <v>184</v>
      </c>
      <c r="D130" s="58"/>
      <c r="E130" s="58"/>
      <c r="F130" s="61">
        <v>400000</v>
      </c>
    </row>
    <row r="131" spans="1:6" ht="12.75">
      <c r="A131" s="46" t="s">
        <v>88</v>
      </c>
      <c r="B131" s="47">
        <v>1004</v>
      </c>
      <c r="C131" s="46" t="s">
        <v>185</v>
      </c>
      <c r="D131" s="48"/>
      <c r="E131" s="48"/>
      <c r="F131" s="48">
        <f>F134</f>
        <v>120000</v>
      </c>
    </row>
    <row r="132" spans="1:6" ht="12.75">
      <c r="A132" s="49" t="s">
        <v>90</v>
      </c>
      <c r="B132" s="50">
        <v>105</v>
      </c>
      <c r="C132" s="49" t="s">
        <v>186</v>
      </c>
      <c r="D132" s="51"/>
      <c r="E132" s="51"/>
      <c r="F132" s="51">
        <f>F134</f>
        <v>120000</v>
      </c>
    </row>
    <row r="133" spans="1:6" ht="12.75">
      <c r="A133" s="49" t="s">
        <v>93</v>
      </c>
      <c r="B133" s="50" t="s">
        <v>187</v>
      </c>
      <c r="C133" s="49" t="s">
        <v>186</v>
      </c>
      <c r="D133" s="51"/>
      <c r="E133" s="51"/>
      <c r="F133" s="51">
        <f>F134</f>
        <v>120000</v>
      </c>
    </row>
    <row r="134" spans="1:6" ht="12.75">
      <c r="A134" s="53"/>
      <c r="B134" s="62" t="s">
        <v>96</v>
      </c>
      <c r="C134" s="53" t="s">
        <v>165</v>
      </c>
      <c r="D134" s="63"/>
      <c r="E134" s="63"/>
      <c r="F134" s="63">
        <f>F136</f>
        <v>120000</v>
      </c>
    </row>
    <row r="135" spans="1:6" ht="12.75">
      <c r="A135" s="56"/>
      <c r="B135" s="57">
        <v>3</v>
      </c>
      <c r="C135" s="56" t="s">
        <v>14</v>
      </c>
      <c r="D135" s="58"/>
      <c r="E135" s="58"/>
      <c r="F135" s="58">
        <f>F136</f>
        <v>120000</v>
      </c>
    </row>
    <row r="136" spans="1:6" ht="12.75">
      <c r="A136" s="56"/>
      <c r="B136" s="57">
        <v>36</v>
      </c>
      <c r="C136" s="56" t="s">
        <v>64</v>
      </c>
      <c r="D136" s="58"/>
      <c r="E136" s="58"/>
      <c r="F136" s="58">
        <f>F137</f>
        <v>120000</v>
      </c>
    </row>
    <row r="137" spans="1:6" ht="12.75">
      <c r="A137" s="56"/>
      <c r="B137" s="60">
        <v>363</v>
      </c>
      <c r="C137" s="59" t="s">
        <v>188</v>
      </c>
      <c r="D137" s="61"/>
      <c r="E137" s="58"/>
      <c r="F137" s="61">
        <v>120000</v>
      </c>
    </row>
    <row r="138" spans="1:6" ht="12.75">
      <c r="A138" s="84"/>
      <c r="B138" s="85">
        <v>4</v>
      </c>
      <c r="C138" s="84" t="s">
        <v>15</v>
      </c>
      <c r="D138" s="86"/>
      <c r="E138" s="86"/>
      <c r="F138" s="86">
        <f>F140</f>
        <v>30000</v>
      </c>
    </row>
    <row r="139" spans="1:6" ht="12.75">
      <c r="A139" s="84"/>
      <c r="B139" s="85">
        <v>42</v>
      </c>
      <c r="C139" s="84" t="s">
        <v>74</v>
      </c>
      <c r="D139" s="86"/>
      <c r="E139" s="86"/>
      <c r="F139" s="86">
        <f>F140</f>
        <v>30000</v>
      </c>
    </row>
    <row r="140" spans="1:6" ht="12.75">
      <c r="A140" s="87"/>
      <c r="B140" s="88">
        <v>422</v>
      </c>
      <c r="C140" s="87" t="s">
        <v>189</v>
      </c>
      <c r="D140" s="89"/>
      <c r="E140" s="89"/>
      <c r="F140" s="89">
        <v>30000</v>
      </c>
    </row>
    <row r="141" spans="1:6" ht="12.75">
      <c r="A141" s="46" t="s">
        <v>88</v>
      </c>
      <c r="B141" s="47">
        <v>1005</v>
      </c>
      <c r="C141" s="46" t="s">
        <v>190</v>
      </c>
      <c r="D141" s="48"/>
      <c r="E141" s="48"/>
      <c r="F141" s="48">
        <f>F146</f>
        <v>40000</v>
      </c>
    </row>
    <row r="142" spans="1:7" ht="15" customHeight="1">
      <c r="A142" s="49" t="s">
        <v>90</v>
      </c>
      <c r="B142" s="50">
        <v>108</v>
      </c>
      <c r="C142" s="49" t="s">
        <v>191</v>
      </c>
      <c r="D142" s="51"/>
      <c r="E142" s="51"/>
      <c r="F142" s="51">
        <f>F146</f>
        <v>40000</v>
      </c>
      <c r="G142" s="2"/>
    </row>
    <row r="143" spans="1:7" ht="13.5" customHeight="1">
      <c r="A143" s="49" t="s">
        <v>93</v>
      </c>
      <c r="B143" s="50" t="s">
        <v>192</v>
      </c>
      <c r="C143" s="49" t="s">
        <v>191</v>
      </c>
      <c r="D143" s="51"/>
      <c r="E143" s="51"/>
      <c r="F143" s="51">
        <f>F146</f>
        <v>40000</v>
      </c>
      <c r="G143" s="90"/>
    </row>
    <row r="144" spans="1:6" ht="12.75">
      <c r="A144" s="53"/>
      <c r="B144" s="62" t="s">
        <v>96</v>
      </c>
      <c r="C144" s="53" t="s">
        <v>97</v>
      </c>
      <c r="D144" s="63"/>
      <c r="E144" s="63"/>
      <c r="F144" s="63">
        <f>F146</f>
        <v>40000</v>
      </c>
    </row>
    <row r="145" spans="1:6" ht="12.75">
      <c r="A145" s="56"/>
      <c r="B145" s="57">
        <v>3</v>
      </c>
      <c r="C145" s="56" t="s">
        <v>14</v>
      </c>
      <c r="D145" s="58"/>
      <c r="E145" s="58"/>
      <c r="F145" s="58">
        <f>F146</f>
        <v>40000</v>
      </c>
    </row>
    <row r="146" spans="1:6" ht="12.75">
      <c r="A146" s="56"/>
      <c r="B146" s="57">
        <v>38</v>
      </c>
      <c r="C146" s="56" t="s">
        <v>142</v>
      </c>
      <c r="D146" s="58"/>
      <c r="E146" s="58"/>
      <c r="F146" s="58">
        <f>SUM(F147:F148)</f>
        <v>40000</v>
      </c>
    </row>
    <row r="147" spans="1:7" ht="12.75">
      <c r="A147" s="56"/>
      <c r="B147" s="60">
        <v>381</v>
      </c>
      <c r="C147" s="59" t="s">
        <v>193</v>
      </c>
      <c r="D147" s="58"/>
      <c r="E147" s="58"/>
      <c r="F147" s="61">
        <v>20000</v>
      </c>
      <c r="G147" s="2"/>
    </row>
    <row r="148" spans="1:7" ht="12.75">
      <c r="A148" s="59"/>
      <c r="B148" s="60">
        <v>381</v>
      </c>
      <c r="C148" s="59" t="s">
        <v>194</v>
      </c>
      <c r="D148" s="61"/>
      <c r="E148" s="61"/>
      <c r="F148" s="61">
        <v>20000</v>
      </c>
      <c r="G148" s="2"/>
    </row>
    <row r="149" spans="1:6" ht="12.75">
      <c r="A149" s="46" t="s">
        <v>88</v>
      </c>
      <c r="B149" s="47">
        <v>1008</v>
      </c>
      <c r="C149" s="46" t="s">
        <v>195</v>
      </c>
      <c r="D149" s="48"/>
      <c r="E149" s="48"/>
      <c r="F149" s="48">
        <f>F154</f>
        <v>15000</v>
      </c>
    </row>
    <row r="150" spans="1:6" ht="12.75">
      <c r="A150" s="49" t="s">
        <v>90</v>
      </c>
      <c r="B150" s="50">
        <v>108</v>
      </c>
      <c r="C150" s="49" t="s">
        <v>196</v>
      </c>
      <c r="D150" s="51"/>
      <c r="E150" s="51"/>
      <c r="F150" s="51">
        <f>F154</f>
        <v>15000</v>
      </c>
    </row>
    <row r="151" spans="1:6" ht="12.75">
      <c r="A151" s="49" t="s">
        <v>93</v>
      </c>
      <c r="B151" s="50" t="s">
        <v>197</v>
      </c>
      <c r="C151" s="49" t="s">
        <v>196</v>
      </c>
      <c r="D151" s="51"/>
      <c r="E151" s="51"/>
      <c r="F151" s="51">
        <f>F154</f>
        <v>15000</v>
      </c>
    </row>
    <row r="152" spans="1:6" ht="12.75">
      <c r="A152" s="53"/>
      <c r="B152" s="62" t="s">
        <v>96</v>
      </c>
      <c r="C152" s="53" t="s">
        <v>97</v>
      </c>
      <c r="D152" s="63"/>
      <c r="E152" s="63"/>
      <c r="F152" s="63">
        <f>F154</f>
        <v>15000</v>
      </c>
    </row>
    <row r="153" spans="1:6" ht="12.75">
      <c r="A153" s="56"/>
      <c r="B153" s="57">
        <v>3</v>
      </c>
      <c r="C153" s="56" t="s">
        <v>14</v>
      </c>
      <c r="D153" s="58"/>
      <c r="E153" s="58"/>
      <c r="F153" s="58">
        <f>F154</f>
        <v>15000</v>
      </c>
    </row>
    <row r="154" spans="1:6" ht="12.75">
      <c r="A154" s="56"/>
      <c r="B154" s="57">
        <v>38</v>
      </c>
      <c r="C154" s="56" t="s">
        <v>142</v>
      </c>
      <c r="D154" s="58"/>
      <c r="E154" s="58"/>
      <c r="F154" s="58">
        <f>SUM(F155:F156)</f>
        <v>15000</v>
      </c>
    </row>
    <row r="155" spans="1:6" ht="12.75">
      <c r="A155" s="59"/>
      <c r="B155" s="60">
        <v>381</v>
      </c>
      <c r="C155" s="59" t="s">
        <v>198</v>
      </c>
      <c r="D155" s="61"/>
      <c r="E155" s="61"/>
      <c r="F155" s="61">
        <v>10000</v>
      </c>
    </row>
    <row r="156" spans="1:6" ht="12.75">
      <c r="A156" s="59"/>
      <c r="B156" s="60">
        <v>381</v>
      </c>
      <c r="C156" s="59" t="s">
        <v>199</v>
      </c>
      <c r="D156" s="61"/>
      <c r="E156" s="61"/>
      <c r="F156" s="61">
        <v>5000</v>
      </c>
    </row>
    <row r="157" spans="1:6" ht="12.75">
      <c r="A157" s="46" t="s">
        <v>88</v>
      </c>
      <c r="B157" s="47">
        <v>1006</v>
      </c>
      <c r="C157" s="46" t="s">
        <v>200</v>
      </c>
      <c r="D157" s="48"/>
      <c r="E157" s="48"/>
      <c r="F157" s="48">
        <f>F162</f>
        <v>91500</v>
      </c>
    </row>
    <row r="158" spans="1:6" ht="12.75">
      <c r="A158" s="49" t="s">
        <v>90</v>
      </c>
      <c r="B158" s="50">
        <v>102</v>
      </c>
      <c r="C158" s="49" t="s">
        <v>201</v>
      </c>
      <c r="D158" s="51"/>
      <c r="E158" s="51"/>
      <c r="F158" s="51">
        <f>F162</f>
        <v>91500</v>
      </c>
    </row>
    <row r="159" spans="1:6" ht="12.75">
      <c r="A159" s="49" t="s">
        <v>93</v>
      </c>
      <c r="B159" s="50" t="s">
        <v>202</v>
      </c>
      <c r="C159" s="49" t="s">
        <v>203</v>
      </c>
      <c r="D159" s="51"/>
      <c r="E159" s="51"/>
      <c r="F159" s="51">
        <f>F162</f>
        <v>91500</v>
      </c>
    </row>
    <row r="160" spans="1:6" ht="12.75">
      <c r="A160" s="53"/>
      <c r="B160" s="62" t="s">
        <v>96</v>
      </c>
      <c r="C160" s="53" t="s">
        <v>165</v>
      </c>
      <c r="D160" s="63"/>
      <c r="E160" s="63"/>
      <c r="F160" s="63">
        <f>F162</f>
        <v>91500</v>
      </c>
    </row>
    <row r="161" spans="1:6" ht="12.75">
      <c r="A161" s="56"/>
      <c r="B161" s="57">
        <v>3</v>
      </c>
      <c r="C161" s="56" t="s">
        <v>14</v>
      </c>
      <c r="D161" s="58"/>
      <c r="E161" s="58"/>
      <c r="F161" s="58">
        <f>F162</f>
        <v>91500</v>
      </c>
    </row>
    <row r="162" spans="1:6" ht="12.75">
      <c r="A162" s="56"/>
      <c r="B162" s="57">
        <v>36</v>
      </c>
      <c r="C162" s="56" t="s">
        <v>64</v>
      </c>
      <c r="D162" s="58"/>
      <c r="E162" s="58"/>
      <c r="F162" s="58">
        <f>SUM(F163,F167)</f>
        <v>91500</v>
      </c>
    </row>
    <row r="163" spans="1:6" ht="12.75">
      <c r="A163" s="59"/>
      <c r="B163" s="60">
        <v>363</v>
      </c>
      <c r="C163" s="59" t="s">
        <v>204</v>
      </c>
      <c r="D163" s="61"/>
      <c r="E163" s="61"/>
      <c r="F163" s="61">
        <v>90000</v>
      </c>
    </row>
    <row r="164" spans="1:6" ht="12.75">
      <c r="A164" s="53"/>
      <c r="B164" s="54" t="s">
        <v>96</v>
      </c>
      <c r="C164" s="53" t="s">
        <v>97</v>
      </c>
      <c r="D164" s="55"/>
      <c r="E164" s="55"/>
      <c r="F164" s="55">
        <v>1500</v>
      </c>
    </row>
    <row r="165" spans="1:6" ht="12.75">
      <c r="A165" s="56"/>
      <c r="B165" s="57">
        <v>3</v>
      </c>
      <c r="C165" s="56" t="s">
        <v>14</v>
      </c>
      <c r="D165" s="58"/>
      <c r="E165" s="58"/>
      <c r="F165" s="58">
        <v>1500</v>
      </c>
    </row>
    <row r="166" spans="1:6" ht="12.75">
      <c r="A166" s="56"/>
      <c r="B166" s="57">
        <v>38</v>
      </c>
      <c r="C166" s="56" t="s">
        <v>142</v>
      </c>
      <c r="D166" s="58"/>
      <c r="E166" s="58"/>
      <c r="F166" s="58">
        <v>1500</v>
      </c>
    </row>
    <row r="167" spans="1:6" ht="12.75">
      <c r="A167" s="59"/>
      <c r="B167" s="60">
        <v>381</v>
      </c>
      <c r="C167" s="59" t="s">
        <v>205</v>
      </c>
      <c r="D167" s="61"/>
      <c r="E167" s="61"/>
      <c r="F167" s="61">
        <v>1500</v>
      </c>
    </row>
    <row r="168" spans="1:6" ht="12.75">
      <c r="A168" s="46" t="s">
        <v>88</v>
      </c>
      <c r="B168" s="47">
        <v>1011</v>
      </c>
      <c r="C168" s="46" t="s">
        <v>206</v>
      </c>
      <c r="D168" s="48"/>
      <c r="E168" s="48"/>
      <c r="F168" s="48">
        <f>F173</f>
        <v>24000</v>
      </c>
    </row>
    <row r="169" spans="1:6" ht="12.75">
      <c r="A169" s="51" t="s">
        <v>90</v>
      </c>
      <c r="B169" s="91">
        <v>110</v>
      </c>
      <c r="C169" s="51" t="s">
        <v>206</v>
      </c>
      <c r="D169" s="51"/>
      <c r="E169" s="51"/>
      <c r="F169" s="51">
        <f>F173</f>
        <v>24000</v>
      </c>
    </row>
    <row r="170" spans="1:6" ht="12.75">
      <c r="A170" s="51" t="s">
        <v>93</v>
      </c>
      <c r="B170" s="92" t="s">
        <v>207</v>
      </c>
      <c r="C170" s="51" t="s">
        <v>206</v>
      </c>
      <c r="D170" s="51"/>
      <c r="E170" s="51"/>
      <c r="F170" s="51">
        <f>F173</f>
        <v>24000</v>
      </c>
    </row>
    <row r="171" spans="1:6" ht="12.75">
      <c r="A171" s="93"/>
      <c r="B171" s="62" t="s">
        <v>96</v>
      </c>
      <c r="C171" s="53" t="s">
        <v>97</v>
      </c>
      <c r="D171" s="94"/>
      <c r="E171" s="94"/>
      <c r="F171" s="55">
        <f>F173</f>
        <v>24000</v>
      </c>
    </row>
    <row r="172" spans="1:6" ht="12.75">
      <c r="A172" s="59"/>
      <c r="B172" s="57">
        <v>3</v>
      </c>
      <c r="C172" s="59" t="s">
        <v>14</v>
      </c>
      <c r="D172" s="61"/>
      <c r="E172" s="61"/>
      <c r="F172" s="58">
        <f>F173</f>
        <v>24000</v>
      </c>
    </row>
    <row r="173" spans="1:6" ht="12.75">
      <c r="A173" s="59"/>
      <c r="B173" s="57">
        <v>38</v>
      </c>
      <c r="C173" s="59" t="s">
        <v>142</v>
      </c>
      <c r="D173" s="61"/>
      <c r="E173" s="61"/>
      <c r="F173" s="58">
        <f>SUM(F174:F177)</f>
        <v>24000</v>
      </c>
    </row>
    <row r="174" spans="1:6" ht="12.75">
      <c r="A174" s="59"/>
      <c r="B174" s="60">
        <v>381</v>
      </c>
      <c r="C174" s="59" t="s">
        <v>208</v>
      </c>
      <c r="D174" s="61"/>
      <c r="E174" s="61"/>
      <c r="F174" s="61">
        <v>5000</v>
      </c>
    </row>
    <row r="175" spans="1:6" ht="12.75">
      <c r="A175" s="59"/>
      <c r="B175" s="60">
        <v>381</v>
      </c>
      <c r="C175" s="59" t="s">
        <v>209</v>
      </c>
      <c r="D175" s="61"/>
      <c r="E175" s="61"/>
      <c r="F175" s="61">
        <v>5000</v>
      </c>
    </row>
    <row r="176" spans="1:6" ht="12.75">
      <c r="A176" s="59"/>
      <c r="B176" s="60">
        <v>381</v>
      </c>
      <c r="C176" s="59" t="s">
        <v>210</v>
      </c>
      <c r="D176" s="61"/>
      <c r="E176" s="61"/>
      <c r="F176" s="61">
        <v>7000</v>
      </c>
    </row>
    <row r="177" spans="1:6" ht="12.75">
      <c r="A177" s="59"/>
      <c r="B177" s="60">
        <v>381</v>
      </c>
      <c r="C177" s="59" t="s">
        <v>211</v>
      </c>
      <c r="D177" s="61"/>
      <c r="E177" s="61"/>
      <c r="F177" s="61">
        <v>7000</v>
      </c>
    </row>
    <row r="178" spans="1:6" ht="12.75">
      <c r="A178" s="46" t="s">
        <v>88</v>
      </c>
      <c r="B178" s="47">
        <v>1012</v>
      </c>
      <c r="C178" s="46" t="s">
        <v>212</v>
      </c>
      <c r="D178" s="48"/>
      <c r="E178" s="48"/>
      <c r="F178" s="48">
        <f>F183</f>
        <v>20000</v>
      </c>
    </row>
    <row r="179" spans="1:6" ht="12.75">
      <c r="A179" s="51" t="s">
        <v>90</v>
      </c>
      <c r="B179" s="91">
        <v>111</v>
      </c>
      <c r="C179" s="51" t="s">
        <v>212</v>
      </c>
      <c r="D179" s="51"/>
      <c r="E179" s="51"/>
      <c r="F179" s="51">
        <f>F183</f>
        <v>20000</v>
      </c>
    </row>
    <row r="180" spans="1:6" ht="12.75">
      <c r="A180" s="51" t="s">
        <v>93</v>
      </c>
      <c r="B180" s="92" t="s">
        <v>213</v>
      </c>
      <c r="C180" s="51" t="s">
        <v>212</v>
      </c>
      <c r="D180" s="51"/>
      <c r="E180" s="51"/>
      <c r="F180" s="51">
        <f>F183</f>
        <v>20000</v>
      </c>
    </row>
    <row r="181" spans="1:6" ht="12.75">
      <c r="A181" s="93"/>
      <c r="B181" s="62" t="s">
        <v>96</v>
      </c>
      <c r="C181" s="53" t="s">
        <v>97</v>
      </c>
      <c r="D181" s="94"/>
      <c r="E181" s="94"/>
      <c r="F181" s="55">
        <f>F183</f>
        <v>20000</v>
      </c>
    </row>
    <row r="182" spans="1:6" ht="12.75">
      <c r="A182" s="59"/>
      <c r="B182" s="57">
        <v>3</v>
      </c>
      <c r="C182" s="56" t="s">
        <v>14</v>
      </c>
      <c r="D182" s="61"/>
      <c r="E182" s="61"/>
      <c r="F182" s="58">
        <f>F183</f>
        <v>20000</v>
      </c>
    </row>
    <row r="183" spans="1:6" ht="12.75">
      <c r="A183" s="59"/>
      <c r="B183" s="57">
        <v>38</v>
      </c>
      <c r="C183" s="56" t="s">
        <v>142</v>
      </c>
      <c r="D183" s="61"/>
      <c r="E183" s="61"/>
      <c r="F183" s="58">
        <f>F184</f>
        <v>20000</v>
      </c>
    </row>
    <row r="184" spans="1:6" ht="12.75">
      <c r="A184" s="59"/>
      <c r="B184" s="60">
        <v>382</v>
      </c>
      <c r="C184" s="59" t="s">
        <v>214</v>
      </c>
      <c r="D184" s="61"/>
      <c r="E184" s="61"/>
      <c r="F184" s="61">
        <v>20000</v>
      </c>
    </row>
    <row r="185" spans="1:6" ht="12.75">
      <c r="A185" s="46" t="s">
        <v>88</v>
      </c>
      <c r="B185" s="47">
        <v>1007</v>
      </c>
      <c r="C185" s="46" t="s">
        <v>215</v>
      </c>
      <c r="D185" s="48"/>
      <c r="E185" s="48"/>
      <c r="F185" s="48">
        <f>F190</f>
        <v>210000</v>
      </c>
    </row>
    <row r="186" spans="1:6" ht="12.75">
      <c r="A186" s="49" t="s">
        <v>90</v>
      </c>
      <c r="B186" s="50">
        <v>103</v>
      </c>
      <c r="C186" s="49" t="s">
        <v>216</v>
      </c>
      <c r="D186" s="51"/>
      <c r="E186" s="51"/>
      <c r="F186" s="51">
        <f>F190</f>
        <v>210000</v>
      </c>
    </row>
    <row r="187" spans="1:6" ht="12.75">
      <c r="A187" s="49" t="s">
        <v>93</v>
      </c>
      <c r="B187" s="50" t="s">
        <v>217</v>
      </c>
      <c r="C187" s="49" t="s">
        <v>218</v>
      </c>
      <c r="D187" s="51"/>
      <c r="E187" s="51"/>
      <c r="F187" s="51">
        <f>F190</f>
        <v>210000</v>
      </c>
    </row>
    <row r="188" spans="1:6" ht="12.75">
      <c r="A188" s="53"/>
      <c r="B188" s="62" t="s">
        <v>96</v>
      </c>
      <c r="C188" s="53" t="s">
        <v>114</v>
      </c>
      <c r="D188" s="63"/>
      <c r="E188" s="63"/>
      <c r="F188" s="63">
        <f>F190</f>
        <v>210000</v>
      </c>
    </row>
    <row r="189" spans="1:6" ht="12.75">
      <c r="A189" s="56"/>
      <c r="B189" s="57">
        <v>3</v>
      </c>
      <c r="C189" s="56" t="s">
        <v>14</v>
      </c>
      <c r="D189" s="58"/>
      <c r="E189" s="58"/>
      <c r="F189" s="58">
        <f>F190</f>
        <v>210000</v>
      </c>
    </row>
    <row r="190" spans="1:6" ht="12.75">
      <c r="A190" s="56"/>
      <c r="B190" s="57">
        <v>37</v>
      </c>
      <c r="C190" s="56" t="s">
        <v>219</v>
      </c>
      <c r="D190" s="58"/>
      <c r="E190" s="58"/>
      <c r="F190" s="58">
        <f>SUM(F191:F195)</f>
        <v>210000</v>
      </c>
    </row>
    <row r="191" spans="1:6" ht="12.75">
      <c r="A191" s="59"/>
      <c r="B191" s="60">
        <v>372</v>
      </c>
      <c r="C191" s="59" t="s">
        <v>220</v>
      </c>
      <c r="D191" s="61"/>
      <c r="E191" s="61"/>
      <c r="F191" s="61">
        <v>35000</v>
      </c>
    </row>
    <row r="192" spans="1:6" ht="12.75">
      <c r="A192" s="59"/>
      <c r="B192" s="60">
        <v>372</v>
      </c>
      <c r="C192" s="59" t="s">
        <v>221</v>
      </c>
      <c r="D192" s="61"/>
      <c r="E192" s="61"/>
      <c r="F192" s="61">
        <v>40000</v>
      </c>
    </row>
    <row r="193" spans="1:6" ht="12.75">
      <c r="A193" s="59"/>
      <c r="B193" s="60">
        <v>372</v>
      </c>
      <c r="C193" s="59" t="s">
        <v>222</v>
      </c>
      <c r="D193" s="61"/>
      <c r="E193" s="61"/>
      <c r="F193" s="61">
        <v>45000</v>
      </c>
    </row>
    <row r="194" spans="2:6" ht="12.75">
      <c r="B194" s="95">
        <v>372</v>
      </c>
      <c r="C194" s="95" t="s">
        <v>223</v>
      </c>
      <c r="D194" s="96"/>
      <c r="E194" s="96"/>
      <c r="F194" s="97">
        <v>75000</v>
      </c>
    </row>
    <row r="195" spans="2:6" ht="12.75">
      <c r="B195" s="98">
        <v>372</v>
      </c>
      <c r="C195" s="98" t="s">
        <v>224</v>
      </c>
      <c r="F195" s="52">
        <v>15000</v>
      </c>
    </row>
    <row r="196" spans="2:6" ht="12.75">
      <c r="B196" s="98"/>
      <c r="C196" s="98"/>
      <c r="F196" s="52"/>
    </row>
    <row r="197" spans="2:6" ht="12.75">
      <c r="B197" s="98"/>
      <c r="C197" s="98"/>
      <c r="F197" s="52"/>
    </row>
    <row r="198" spans="1:6" ht="12.75">
      <c r="A198" s="99" t="s">
        <v>225</v>
      </c>
      <c r="B198" s="99"/>
      <c r="C198" s="99"/>
      <c r="D198" s="99"/>
      <c r="E198" s="99"/>
      <c r="F198" s="99"/>
    </row>
    <row r="199" spans="1:6" ht="12.75">
      <c r="A199" s="101" t="s">
        <v>226</v>
      </c>
      <c r="B199" s="101"/>
      <c r="C199" s="101"/>
      <c r="D199" s="101"/>
      <c r="E199" s="101"/>
      <c r="F199" s="101"/>
    </row>
    <row r="200" spans="1:6" ht="12.75">
      <c r="A200" s="39"/>
      <c r="B200" s="39"/>
      <c r="C200" s="39"/>
      <c r="D200" s="39"/>
      <c r="E200" s="39"/>
      <c r="F200" s="39"/>
    </row>
    <row r="201" spans="1:3" ht="12.75">
      <c r="A201" s="39"/>
      <c r="B201" s="39"/>
      <c r="C201" s="2" t="s">
        <v>227</v>
      </c>
    </row>
    <row r="202" spans="1:3" ht="12.75">
      <c r="A202" s="39"/>
      <c r="B202" s="39"/>
      <c r="C202" s="2" t="s">
        <v>228</v>
      </c>
    </row>
    <row r="203" spans="1:6" ht="12.75">
      <c r="A203" s="2"/>
      <c r="B203" s="2"/>
      <c r="C203" s="2"/>
      <c r="D203" s="2"/>
      <c r="E203" s="2"/>
      <c r="F203" s="2"/>
    </row>
    <row r="204" spans="1:6" ht="14.25" customHeight="1">
      <c r="A204" s="102" t="s">
        <v>229</v>
      </c>
      <c r="B204" s="102"/>
      <c r="D204" s="41" t="s">
        <v>230</v>
      </c>
      <c r="E204" s="41"/>
      <c r="F204" s="41"/>
    </row>
    <row r="205" spans="1:6" ht="15" customHeight="1">
      <c r="A205" s="102" t="s">
        <v>231</v>
      </c>
      <c r="B205" s="102"/>
      <c r="D205" s="41" t="s">
        <v>232</v>
      </c>
      <c r="E205" s="41"/>
      <c r="F205" s="41"/>
    </row>
    <row r="206" ht="12.75">
      <c r="A206" s="1" t="s">
        <v>233</v>
      </c>
    </row>
  </sheetData>
  <sheetProtection/>
  <mergeCells count="10">
    <mergeCell ref="A204:B204"/>
    <mergeCell ref="D204:F204"/>
    <mergeCell ref="A205:B205"/>
    <mergeCell ref="D205:F205"/>
    <mergeCell ref="C105:D105"/>
    <mergeCell ref="C110:D110"/>
    <mergeCell ref="A199:F199"/>
    <mergeCell ref="A200:F200"/>
    <mergeCell ref="A201:B201"/>
    <mergeCell ref="A202:B202"/>
  </mergeCells>
  <printOptions/>
  <pageMargins left="0.7500000000000001" right="0.7500000000000001" top="1" bottom="1" header="0.5" footer="0.5"/>
  <pageSetup fitToHeight="0" fitToWidth="0" orientation="landscape" paperSize="9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17.57421875" style="1" customWidth="1"/>
    <col min="2" max="2" width="43.8515625" style="1" customWidth="1"/>
    <col min="3" max="3" width="34.57421875" style="1" customWidth="1"/>
    <col min="4" max="4" width="33.8515625" style="1" customWidth="1"/>
    <col min="5" max="5" width="38.00390625" style="1" customWidth="1"/>
    <col min="6" max="6" width="17.8515625" style="1" customWidth="1"/>
    <col min="7" max="9" width="15.00390625" style="1" bestFit="1" customWidth="1"/>
    <col min="10" max="10" width="11.7109375" style="1" customWidth="1"/>
    <col min="11" max="16384" width="11.7109375" style="1" customWidth="1"/>
  </cols>
  <sheetData>
    <row r="1" spans="1:3" ht="18" customHeight="1">
      <c r="A1" s="104" t="s">
        <v>234</v>
      </c>
      <c r="B1" s="104"/>
      <c r="C1" s="104"/>
    </row>
    <row r="2" ht="13.5" customHeight="1">
      <c r="A2" s="103" t="s">
        <v>4</v>
      </c>
    </row>
    <row r="3" spans="1:5" ht="12.75">
      <c r="A3" s="5"/>
      <c r="B3" s="5"/>
      <c r="C3" s="7" t="s">
        <v>7</v>
      </c>
      <c r="D3" s="7" t="s">
        <v>235</v>
      </c>
      <c r="E3" s="7" t="s">
        <v>236</v>
      </c>
    </row>
    <row r="4" spans="1:5" ht="12.75">
      <c r="A4" s="8" t="s">
        <v>8</v>
      </c>
      <c r="B4" s="9" t="s">
        <v>9</v>
      </c>
      <c r="C4" s="10">
        <f>SUM(C5:C6)</f>
        <v>12628716</v>
      </c>
      <c r="D4" s="10">
        <f>SUM(D5:D6)</f>
        <v>6565000</v>
      </c>
      <c r="E4" s="10">
        <f>SUM(E5:E6)</f>
        <v>6240000</v>
      </c>
    </row>
    <row r="5" spans="1:5" ht="12.75">
      <c r="A5" s="12"/>
      <c r="B5" s="13" t="s">
        <v>10</v>
      </c>
      <c r="C5" s="14">
        <f>C14</f>
        <v>12448716</v>
      </c>
      <c r="D5" s="14">
        <f>D14</f>
        <v>6395000</v>
      </c>
      <c r="E5" s="14">
        <f>E14</f>
        <v>6065000</v>
      </c>
    </row>
    <row r="6" spans="1:5" ht="13.5" customHeight="1">
      <c r="A6" s="12"/>
      <c r="B6" s="13" t="s">
        <v>11</v>
      </c>
      <c r="C6" s="14">
        <f>C20</f>
        <v>180000</v>
      </c>
      <c r="D6" s="14">
        <f>D20</f>
        <v>170000</v>
      </c>
      <c r="E6" s="14">
        <f>E20</f>
        <v>175000</v>
      </c>
    </row>
    <row r="7" spans="1:5" ht="12.75">
      <c r="A7" s="8" t="s">
        <v>12</v>
      </c>
      <c r="B7" s="9" t="s">
        <v>13</v>
      </c>
      <c r="C7" s="10">
        <f>SUM(C8:C9)</f>
        <v>12628716</v>
      </c>
      <c r="D7" s="10">
        <f>SUM(D8:D9)</f>
        <v>6565000</v>
      </c>
      <c r="E7" s="10">
        <f>SUM(E8:E9)</f>
        <v>6240000</v>
      </c>
    </row>
    <row r="8" spans="1:5" ht="12.75">
      <c r="A8" s="12"/>
      <c r="B8" s="13" t="s">
        <v>14</v>
      </c>
      <c r="C8" s="14">
        <f>C24</f>
        <v>3575800</v>
      </c>
      <c r="D8" s="14">
        <f>D24</f>
        <v>2380000</v>
      </c>
      <c r="E8" s="14">
        <f>E24</f>
        <v>2435000</v>
      </c>
    </row>
    <row r="9" spans="1:5" ht="12.75">
      <c r="A9" s="12"/>
      <c r="B9" s="13" t="s">
        <v>15</v>
      </c>
      <c r="C9" s="14">
        <f>C31</f>
        <v>9052916</v>
      </c>
      <c r="D9" s="14">
        <f>D31</f>
        <v>4185000</v>
      </c>
      <c r="E9" s="14">
        <f>E31</f>
        <v>3805000</v>
      </c>
    </row>
    <row r="10" spans="1:5" ht="14.25" customHeight="1">
      <c r="A10" s="8" t="s">
        <v>237</v>
      </c>
      <c r="B10" s="9" t="s">
        <v>238</v>
      </c>
      <c r="C10" s="10">
        <f>C4-C7</f>
        <v>0</v>
      </c>
      <c r="D10" s="10">
        <f>D4-D7</f>
        <v>0</v>
      </c>
      <c r="E10" s="10">
        <f>E4-E7</f>
        <v>0</v>
      </c>
    </row>
    <row r="11" ht="9.75" customHeight="1"/>
    <row r="12" spans="1:5" ht="12" customHeight="1">
      <c r="A12" s="16" t="s">
        <v>239</v>
      </c>
      <c r="B12" s="16" t="s">
        <v>20</v>
      </c>
      <c r="C12" s="18" t="s">
        <v>7</v>
      </c>
      <c r="D12" s="18" t="s">
        <v>235</v>
      </c>
      <c r="E12" s="18" t="s">
        <v>236</v>
      </c>
    </row>
    <row r="13" spans="1:5" ht="12.75">
      <c r="A13" s="19" t="s">
        <v>21</v>
      </c>
      <c r="B13" s="19"/>
      <c r="C13" s="21">
        <f>C14+C20</f>
        <v>12628716</v>
      </c>
      <c r="D13" s="21">
        <f>D14+D20</f>
        <v>6565000</v>
      </c>
      <c r="E13" s="21">
        <f>E14+E20</f>
        <v>6240000</v>
      </c>
    </row>
    <row r="14" spans="1:5" ht="12.75">
      <c r="A14" s="22">
        <v>6</v>
      </c>
      <c r="B14" s="23" t="s">
        <v>10</v>
      </c>
      <c r="C14" s="24">
        <f>SUM(C15:C19)</f>
        <v>12448716</v>
      </c>
      <c r="D14" s="24">
        <f>SUM(D15:D19)</f>
        <v>6395000</v>
      </c>
      <c r="E14" s="24">
        <f>SUM(E15:E19)</f>
        <v>6065000</v>
      </c>
    </row>
    <row r="15" spans="1:5" ht="12.75">
      <c r="A15" s="8">
        <v>61</v>
      </c>
      <c r="B15" s="9" t="s">
        <v>22</v>
      </c>
      <c r="C15" s="10">
        <v>595000</v>
      </c>
      <c r="D15" s="10">
        <v>600000</v>
      </c>
      <c r="E15" s="10">
        <v>620000</v>
      </c>
    </row>
    <row r="16" spans="1:6" ht="12.75">
      <c r="A16" s="8">
        <v>63</v>
      </c>
      <c r="B16" s="9" t="s">
        <v>27</v>
      </c>
      <c r="C16" s="10">
        <v>10712716</v>
      </c>
      <c r="D16" s="10">
        <v>4675000</v>
      </c>
      <c r="E16" s="10">
        <v>4345000</v>
      </c>
      <c r="F16" s="52"/>
    </row>
    <row r="17" spans="1:6" ht="12.75">
      <c r="A17" s="8">
        <v>64</v>
      </c>
      <c r="B17" s="9" t="s">
        <v>38</v>
      </c>
      <c r="C17" s="10">
        <v>501000</v>
      </c>
      <c r="D17" s="10">
        <v>440000</v>
      </c>
      <c r="E17" s="10">
        <v>400000</v>
      </c>
      <c r="F17" s="52"/>
    </row>
    <row r="18" spans="1:7" ht="22.5">
      <c r="A18" s="8">
        <v>65</v>
      </c>
      <c r="B18" s="9" t="s">
        <v>41</v>
      </c>
      <c r="C18" s="10">
        <v>500000</v>
      </c>
      <c r="D18" s="10">
        <v>550000</v>
      </c>
      <c r="E18" s="10">
        <v>560000</v>
      </c>
      <c r="G18" s="52"/>
    </row>
    <row r="19" spans="1:7" ht="22.5">
      <c r="A19" s="8">
        <v>66</v>
      </c>
      <c r="B19" s="9" t="s">
        <v>43</v>
      </c>
      <c r="C19" s="10">
        <v>140000</v>
      </c>
      <c r="D19" s="10">
        <v>130000</v>
      </c>
      <c r="E19" s="10">
        <v>140000</v>
      </c>
      <c r="G19" s="52"/>
    </row>
    <row r="20" spans="1:8" ht="12.75">
      <c r="A20" s="22">
        <v>7</v>
      </c>
      <c r="B20" s="23" t="s">
        <v>11</v>
      </c>
      <c r="C20" s="24">
        <f>C21+C22</f>
        <v>180000</v>
      </c>
      <c r="D20" s="24">
        <f>SUM(D21:D22)</f>
        <v>170000</v>
      </c>
      <c r="E20" s="24">
        <f>SUM(E21:E22)</f>
        <v>175000</v>
      </c>
      <c r="F20" s="52"/>
      <c r="H20" s="52"/>
    </row>
    <row r="21" spans="1:5" ht="13.5" customHeight="1">
      <c r="A21" s="8">
        <v>71</v>
      </c>
      <c r="B21" s="9" t="s">
        <v>47</v>
      </c>
      <c r="C21" s="10">
        <v>150000</v>
      </c>
      <c r="D21" s="10">
        <v>130000</v>
      </c>
      <c r="E21" s="10">
        <v>140000</v>
      </c>
    </row>
    <row r="22" spans="1:7" ht="13.5" customHeight="1">
      <c r="A22" s="8">
        <v>72</v>
      </c>
      <c r="B22" s="9" t="s">
        <v>49</v>
      </c>
      <c r="C22" s="10">
        <v>30000</v>
      </c>
      <c r="D22" s="10">
        <v>40000</v>
      </c>
      <c r="E22" s="10">
        <v>35000</v>
      </c>
      <c r="F22" s="52"/>
      <c r="G22" s="52"/>
    </row>
    <row r="23" spans="1:9" ht="12.75">
      <c r="A23" s="19" t="s">
        <v>51</v>
      </c>
      <c r="B23" s="19"/>
      <c r="C23" s="21">
        <f>C24+C31</f>
        <v>12628716</v>
      </c>
      <c r="D23" s="21">
        <f>D24+D31</f>
        <v>6565000</v>
      </c>
      <c r="E23" s="21">
        <f>E24+E31</f>
        <v>6240000</v>
      </c>
      <c r="G23" s="52"/>
      <c r="I23" s="52"/>
    </row>
    <row r="24" spans="1:5" ht="12.75">
      <c r="A24" s="22">
        <v>3</v>
      </c>
      <c r="B24" s="23" t="s">
        <v>14</v>
      </c>
      <c r="C24" s="24">
        <f>SUM(C25:C30)</f>
        <v>3575800</v>
      </c>
      <c r="D24" s="24">
        <f>SUM(D25:D30)</f>
        <v>2380000</v>
      </c>
      <c r="E24" s="24">
        <f>SUM(E25:E30)</f>
        <v>2435000</v>
      </c>
    </row>
    <row r="25" spans="1:7" ht="12.75">
      <c r="A25" s="8">
        <v>31</v>
      </c>
      <c r="B25" s="9" t="s">
        <v>52</v>
      </c>
      <c r="C25" s="10">
        <v>599500</v>
      </c>
      <c r="D25" s="10">
        <v>600000</v>
      </c>
      <c r="E25" s="10">
        <v>595000</v>
      </c>
      <c r="G25" s="52"/>
    </row>
    <row r="26" spans="1:5" ht="12.75">
      <c r="A26" s="8">
        <v>32</v>
      </c>
      <c r="B26" s="9" t="s">
        <v>56</v>
      </c>
      <c r="C26" s="10">
        <v>1429000</v>
      </c>
      <c r="D26" s="10">
        <v>1050000</v>
      </c>
      <c r="E26" s="10">
        <v>1000000</v>
      </c>
    </row>
    <row r="27" spans="1:7" ht="12.75">
      <c r="A27" s="8">
        <v>34</v>
      </c>
      <c r="B27" s="9" t="s">
        <v>62</v>
      </c>
      <c r="C27" s="10">
        <v>10000</v>
      </c>
      <c r="D27" s="10">
        <v>10000</v>
      </c>
      <c r="E27" s="10">
        <v>10000</v>
      </c>
      <c r="G27" s="52"/>
    </row>
    <row r="28" spans="1:6" ht="12.75">
      <c r="A28" s="8">
        <v>36</v>
      </c>
      <c r="B28" s="9" t="s">
        <v>64</v>
      </c>
      <c r="C28" s="10">
        <v>210000</v>
      </c>
      <c r="D28" s="10">
        <v>200000</v>
      </c>
      <c r="E28" s="10">
        <v>240000</v>
      </c>
      <c r="F28" s="52"/>
    </row>
    <row r="29" spans="1:7" ht="24" customHeight="1">
      <c r="A29" s="8">
        <v>37</v>
      </c>
      <c r="B29" s="9" t="s">
        <v>66</v>
      </c>
      <c r="C29" s="10">
        <v>210000</v>
      </c>
      <c r="D29" s="10">
        <v>220000</v>
      </c>
      <c r="E29" s="10">
        <v>270000</v>
      </c>
      <c r="G29" s="52"/>
    </row>
    <row r="30" spans="1:5" ht="12.75">
      <c r="A30" s="8">
        <v>38</v>
      </c>
      <c r="B30" s="9" t="s">
        <v>68</v>
      </c>
      <c r="C30" s="10">
        <v>1117300</v>
      </c>
      <c r="D30" s="10">
        <v>300000</v>
      </c>
      <c r="E30" s="10">
        <v>320000</v>
      </c>
    </row>
    <row r="31" spans="1:5" ht="12.75">
      <c r="A31" s="22">
        <v>4</v>
      </c>
      <c r="B31" s="23" t="s">
        <v>15</v>
      </c>
      <c r="C31" s="24">
        <f>SUM(C32:C34)</f>
        <v>9052916</v>
      </c>
      <c r="D31" s="24">
        <f>SUM(D32:D34)</f>
        <v>4185000</v>
      </c>
      <c r="E31" s="24">
        <f>SUM(E32:E34)</f>
        <v>3805000</v>
      </c>
    </row>
    <row r="32" spans="1:5" ht="14.25" customHeight="1">
      <c r="A32" s="8">
        <v>41</v>
      </c>
      <c r="B32" s="9" t="s">
        <v>71</v>
      </c>
      <c r="C32" s="10">
        <v>372916</v>
      </c>
      <c r="D32" s="10">
        <v>150000</v>
      </c>
      <c r="E32" s="10">
        <v>100000</v>
      </c>
    </row>
    <row r="33" spans="1:5" ht="12.75">
      <c r="A33" s="8">
        <v>42</v>
      </c>
      <c r="B33" s="9" t="s">
        <v>74</v>
      </c>
      <c r="C33" s="10">
        <v>8450000</v>
      </c>
      <c r="D33" s="10">
        <v>3985000</v>
      </c>
      <c r="E33" s="10">
        <v>3655000</v>
      </c>
    </row>
    <row r="34" spans="1:5" ht="22.5">
      <c r="A34" s="8">
        <v>45</v>
      </c>
      <c r="B34" s="9" t="s">
        <v>77</v>
      </c>
      <c r="C34" s="10">
        <v>230000</v>
      </c>
      <c r="D34" s="10">
        <v>50000</v>
      </c>
      <c r="E34" s="10">
        <v>50000</v>
      </c>
    </row>
  </sheetData>
  <sheetProtection/>
  <mergeCells count="1">
    <mergeCell ref="A1:C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8"/>
  <sheetViews>
    <sheetView zoomScalePageLayoutView="0" workbookViewId="0" topLeftCell="A1">
      <selection activeCell="A1" sqref="A1"/>
    </sheetView>
  </sheetViews>
  <sheetFormatPr defaultColWidth="11.7109375" defaultRowHeight="12.75"/>
  <cols>
    <col min="1" max="1" width="7.7109375" style="1" customWidth="1"/>
    <col min="2" max="2" width="13.28125" style="1" customWidth="1"/>
    <col min="3" max="3" width="77.7109375" style="1" customWidth="1"/>
    <col min="4" max="4" width="17.28125" style="1" customWidth="1"/>
    <col min="5" max="5" width="16.8515625" style="1" customWidth="1"/>
    <col min="6" max="6" width="17.421875" style="1" customWidth="1"/>
    <col min="7" max="7" width="17.8515625" style="1" customWidth="1"/>
    <col min="8" max="10" width="11.7109375" style="1" customWidth="1"/>
    <col min="11" max="11" width="13.00390625" style="1" bestFit="1" customWidth="1"/>
    <col min="12" max="12" width="11.7109375" style="1" customWidth="1"/>
    <col min="13" max="16384" width="11.7109375" style="1" customWidth="1"/>
  </cols>
  <sheetData>
    <row r="1" ht="9" customHeight="1">
      <c r="H1" s="105"/>
    </row>
    <row r="2" spans="1:8" ht="14.25" customHeight="1">
      <c r="A2" s="106" t="s">
        <v>227</v>
      </c>
      <c r="B2" s="106"/>
      <c r="C2" s="106"/>
      <c r="D2" s="4"/>
      <c r="E2" s="4"/>
      <c r="F2" s="4"/>
      <c r="G2" s="4"/>
      <c r="H2" s="90"/>
    </row>
    <row r="3" spans="1:8" ht="14.25" customHeight="1">
      <c r="A3" s="106"/>
      <c r="B3" s="106"/>
      <c r="C3" s="106"/>
      <c r="D3" s="4"/>
      <c r="E3" s="4"/>
      <c r="F3" s="4"/>
      <c r="G3" s="4"/>
      <c r="H3" s="90"/>
    </row>
    <row r="4" spans="1:8" ht="20.25">
      <c r="A4" s="126" t="s">
        <v>240</v>
      </c>
      <c r="B4" s="126"/>
      <c r="C4" s="126"/>
      <c r="D4" s="108"/>
      <c r="E4" s="108"/>
      <c r="F4" s="108"/>
      <c r="G4" s="108"/>
      <c r="H4" s="105"/>
    </row>
    <row r="5" spans="1:8" ht="13.5" customHeight="1">
      <c r="A5" s="107"/>
      <c r="B5" s="107"/>
      <c r="C5" s="107"/>
      <c r="D5" s="108"/>
      <c r="E5" s="108"/>
      <c r="F5" s="108"/>
      <c r="G5" s="108"/>
      <c r="H5" s="105"/>
    </row>
    <row r="6" spans="1:8" ht="15.75" customHeight="1">
      <c r="A6" s="127" t="s">
        <v>18</v>
      </c>
      <c r="B6" s="127"/>
      <c r="C6" s="4"/>
      <c r="D6" s="4"/>
      <c r="E6" s="4"/>
      <c r="F6" s="4"/>
      <c r="G6" s="109" t="s">
        <v>241</v>
      </c>
      <c r="H6" s="105"/>
    </row>
    <row r="7" spans="1:8" s="2" customFormat="1" ht="13.5" customHeight="1">
      <c r="A7" s="128" t="s">
        <v>19</v>
      </c>
      <c r="B7" s="128"/>
      <c r="C7" s="110" t="s">
        <v>242</v>
      </c>
      <c r="D7" s="109">
        <v>2016</v>
      </c>
      <c r="E7" s="109">
        <v>2017</v>
      </c>
      <c r="F7" s="109">
        <v>2018</v>
      </c>
      <c r="G7" s="109" t="s">
        <v>243</v>
      </c>
      <c r="H7" s="111"/>
    </row>
    <row r="8" spans="1:8" s="2" customFormat="1" ht="12.75">
      <c r="A8" s="112" t="s">
        <v>244</v>
      </c>
      <c r="B8" s="112"/>
      <c r="C8" s="113" t="s">
        <v>245</v>
      </c>
      <c r="D8" s="112" t="s">
        <v>246</v>
      </c>
      <c r="E8" s="112" t="s">
        <v>247</v>
      </c>
      <c r="F8" s="112" t="s">
        <v>248</v>
      </c>
      <c r="G8" s="112" t="s">
        <v>249</v>
      </c>
      <c r="H8" s="110"/>
    </row>
    <row r="9" spans="1:8" ht="12.75">
      <c r="A9" s="114"/>
      <c r="B9" s="105"/>
      <c r="C9" s="105" t="s">
        <v>250</v>
      </c>
      <c r="D9" s="115"/>
      <c r="E9" s="115"/>
      <c r="F9" s="115"/>
      <c r="G9" s="115"/>
      <c r="H9" s="105"/>
    </row>
    <row r="10" spans="1:8" ht="24" customHeight="1">
      <c r="A10" s="114"/>
      <c r="B10" s="105" t="s">
        <v>90</v>
      </c>
      <c r="C10" s="105" t="s">
        <v>251</v>
      </c>
      <c r="D10" s="116">
        <f>SUM(D11,D16,D21,D25,D29,D33,D37,D41,D49,D45)</f>
        <v>9052916</v>
      </c>
      <c r="E10" s="116">
        <f>SUM(E11,E16,E21,E25,E29,E33,E37,E41,E49,E45)</f>
        <v>4185000</v>
      </c>
      <c r="F10" s="116">
        <f>SUM(F11,F16,F21,F25,F29,F33,F37,F41,F49,F45)</f>
        <v>3805000</v>
      </c>
      <c r="G10" s="116">
        <f>SUM(G11,G16,G21,G25,G29,G33,G37,G41,G49)</f>
        <v>16942916</v>
      </c>
      <c r="H10" s="90"/>
    </row>
    <row r="11" spans="1:8" ht="15" customHeight="1">
      <c r="A11" s="117"/>
      <c r="B11" s="118"/>
      <c r="C11" s="118" t="s">
        <v>252</v>
      </c>
      <c r="D11" s="119">
        <f>D13</f>
        <v>372916</v>
      </c>
      <c r="E11" s="119">
        <f>E13</f>
        <v>150000</v>
      </c>
      <c r="F11" s="119">
        <f>F13</f>
        <v>100000</v>
      </c>
      <c r="G11" s="119">
        <f>G13</f>
        <v>622916</v>
      </c>
      <c r="H11" s="90"/>
    </row>
    <row r="12" spans="1:8" ht="13.5" customHeight="1">
      <c r="A12" s="114">
        <v>4</v>
      </c>
      <c r="B12" s="105"/>
      <c r="C12" s="105" t="s">
        <v>15</v>
      </c>
      <c r="D12" s="116">
        <f>D13</f>
        <v>372916</v>
      </c>
      <c r="E12" s="116">
        <f>E13</f>
        <v>150000</v>
      </c>
      <c r="F12" s="116">
        <f>F13</f>
        <v>100000</v>
      </c>
      <c r="G12" s="116">
        <f>G13</f>
        <v>622916</v>
      </c>
      <c r="H12" s="90"/>
    </row>
    <row r="13" spans="1:8" ht="12" customHeight="1">
      <c r="A13" s="114">
        <v>41</v>
      </c>
      <c r="B13" s="105"/>
      <c r="C13" s="105" t="s">
        <v>71</v>
      </c>
      <c r="D13" s="116">
        <f>SUM(D14:D15)</f>
        <v>372916</v>
      </c>
      <c r="E13" s="116">
        <f>SUM(E14:E15)</f>
        <v>150000</v>
      </c>
      <c r="F13" s="116">
        <f>SUM(F14:F15)</f>
        <v>100000</v>
      </c>
      <c r="G13" s="116">
        <f>SUM(G14:G15)</f>
        <v>622916</v>
      </c>
      <c r="H13" s="105"/>
    </row>
    <row r="14" spans="1:8" ht="13.5" customHeight="1">
      <c r="A14" s="120">
        <v>411</v>
      </c>
      <c r="B14" s="90"/>
      <c r="C14" s="59" t="s">
        <v>161</v>
      </c>
      <c r="D14" s="121">
        <v>200000</v>
      </c>
      <c r="E14" s="121">
        <v>0</v>
      </c>
      <c r="F14" s="121">
        <v>0</v>
      </c>
      <c r="G14" s="121">
        <f aca="true" t="shared" si="0" ref="G14:G45">SUM(D14:F14)</f>
        <v>200000</v>
      </c>
      <c r="H14" s="90"/>
    </row>
    <row r="15" spans="1:8" ht="12.75">
      <c r="A15" s="120">
        <v>412</v>
      </c>
      <c r="B15" s="90"/>
      <c r="C15" s="59" t="s">
        <v>162</v>
      </c>
      <c r="D15" s="121">
        <v>172916</v>
      </c>
      <c r="E15" s="121">
        <v>150000</v>
      </c>
      <c r="F15" s="121">
        <v>100000</v>
      </c>
      <c r="G15" s="121">
        <f t="shared" si="0"/>
        <v>422916</v>
      </c>
      <c r="H15" s="118"/>
    </row>
    <row r="16" spans="1:8" ht="13.5" customHeight="1">
      <c r="A16" s="117"/>
      <c r="B16" s="118"/>
      <c r="C16" s="118" t="s">
        <v>253</v>
      </c>
      <c r="D16" s="119">
        <f>D18</f>
        <v>7000000</v>
      </c>
      <c r="E16" s="119">
        <f>E18</f>
        <v>2500000</v>
      </c>
      <c r="F16" s="119">
        <f>F18</f>
        <v>2300000</v>
      </c>
      <c r="G16" s="119">
        <f t="shared" si="0"/>
        <v>11800000</v>
      </c>
      <c r="H16" s="105"/>
    </row>
    <row r="17" spans="1:8" ht="14.25" customHeight="1">
      <c r="A17" s="114">
        <v>4</v>
      </c>
      <c r="B17" s="105"/>
      <c r="C17" s="105" t="s">
        <v>15</v>
      </c>
      <c r="D17" s="116">
        <f>D18</f>
        <v>7000000</v>
      </c>
      <c r="E17" s="116">
        <f>E18</f>
        <v>2500000</v>
      </c>
      <c r="F17" s="116">
        <f>F18</f>
        <v>2300000</v>
      </c>
      <c r="G17" s="116">
        <f t="shared" si="0"/>
        <v>11800000</v>
      </c>
      <c r="H17" s="105"/>
    </row>
    <row r="18" spans="1:7" ht="12.75">
      <c r="A18" s="114">
        <v>42</v>
      </c>
      <c r="B18" s="105"/>
      <c r="C18" s="105" t="s">
        <v>74</v>
      </c>
      <c r="D18" s="116">
        <f>SUM(D19:D20)</f>
        <v>7000000</v>
      </c>
      <c r="E18" s="116">
        <f>SUM(E19:E20)</f>
        <v>2500000</v>
      </c>
      <c r="F18" s="116">
        <f>SUM(F19:F20)</f>
        <v>2300000</v>
      </c>
      <c r="G18" s="116">
        <f t="shared" si="0"/>
        <v>11800000</v>
      </c>
    </row>
    <row r="19" spans="1:8" ht="15" customHeight="1">
      <c r="A19" s="120">
        <v>421</v>
      </c>
      <c r="B19" s="90"/>
      <c r="C19" s="59" t="s">
        <v>254</v>
      </c>
      <c r="D19" s="121">
        <v>6500000</v>
      </c>
      <c r="E19" s="121">
        <v>0</v>
      </c>
      <c r="F19" s="121">
        <v>0</v>
      </c>
      <c r="G19" s="121">
        <f t="shared" si="0"/>
        <v>6500000</v>
      </c>
      <c r="H19" s="98"/>
    </row>
    <row r="20" spans="1:8" ht="14.25" customHeight="1">
      <c r="A20" s="120">
        <v>421</v>
      </c>
      <c r="B20" s="90"/>
      <c r="C20" s="59" t="s">
        <v>167</v>
      </c>
      <c r="D20" s="121">
        <v>500000</v>
      </c>
      <c r="E20" s="121">
        <v>2500000</v>
      </c>
      <c r="F20" s="121">
        <v>2300000</v>
      </c>
      <c r="G20" s="121">
        <f t="shared" si="0"/>
        <v>5300000</v>
      </c>
      <c r="H20" s="90"/>
    </row>
    <row r="21" spans="1:8" ht="14.25" customHeight="1">
      <c r="A21" s="117"/>
      <c r="B21" s="118"/>
      <c r="C21" s="118" t="s">
        <v>255</v>
      </c>
      <c r="D21" s="119">
        <f>D24</f>
        <v>90000</v>
      </c>
      <c r="E21" s="119">
        <f>E24</f>
        <v>200000</v>
      </c>
      <c r="F21" s="119">
        <f>F24</f>
        <v>0</v>
      </c>
      <c r="G21" s="119">
        <f t="shared" si="0"/>
        <v>290000</v>
      </c>
      <c r="H21" s="90"/>
    </row>
    <row r="22" spans="1:8" ht="18" customHeight="1">
      <c r="A22" s="114">
        <v>4</v>
      </c>
      <c r="B22" s="105"/>
      <c r="C22" s="105" t="s">
        <v>15</v>
      </c>
      <c r="D22" s="116">
        <f>D24</f>
        <v>90000</v>
      </c>
      <c r="E22" s="116">
        <f>E24</f>
        <v>200000</v>
      </c>
      <c r="F22" s="116">
        <f>F24</f>
        <v>0</v>
      </c>
      <c r="G22" s="116">
        <f t="shared" si="0"/>
        <v>290000</v>
      </c>
      <c r="H22" s="90"/>
    </row>
    <row r="23" spans="1:8" ht="12.75" customHeight="1">
      <c r="A23" s="114">
        <v>42</v>
      </c>
      <c r="B23" s="105"/>
      <c r="C23" s="105" t="s">
        <v>74</v>
      </c>
      <c r="D23" s="116">
        <f>D24</f>
        <v>90000</v>
      </c>
      <c r="E23" s="116">
        <f>E24</f>
        <v>200000</v>
      </c>
      <c r="F23" s="116">
        <f>F24</f>
        <v>0</v>
      </c>
      <c r="G23" s="116">
        <f t="shared" si="0"/>
        <v>290000</v>
      </c>
      <c r="H23" s="90"/>
    </row>
    <row r="24" spans="1:8" ht="13.5" customHeight="1">
      <c r="A24" s="120">
        <v>421</v>
      </c>
      <c r="B24" s="90"/>
      <c r="C24" s="90" t="s">
        <v>256</v>
      </c>
      <c r="D24" s="121">
        <v>90000</v>
      </c>
      <c r="E24" s="121">
        <v>200000</v>
      </c>
      <c r="F24" s="121">
        <v>0</v>
      </c>
      <c r="G24" s="121">
        <f t="shared" si="0"/>
        <v>290000</v>
      </c>
      <c r="H24" s="90"/>
    </row>
    <row r="25" spans="1:8" ht="14.25" customHeight="1">
      <c r="A25" s="120"/>
      <c r="B25" s="90"/>
      <c r="C25" s="118" t="s">
        <v>255</v>
      </c>
      <c r="D25" s="116">
        <f>D28</f>
        <v>420000</v>
      </c>
      <c r="E25" s="116">
        <f>E28</f>
        <v>80000</v>
      </c>
      <c r="F25" s="116">
        <f>F28</f>
        <v>80000</v>
      </c>
      <c r="G25" s="116">
        <f t="shared" si="0"/>
        <v>580000</v>
      </c>
      <c r="H25" s="90"/>
    </row>
    <row r="26" spans="1:8" ht="13.5" customHeight="1">
      <c r="A26" s="114">
        <v>4</v>
      </c>
      <c r="B26" s="90"/>
      <c r="C26" s="105" t="s">
        <v>15</v>
      </c>
      <c r="D26" s="116">
        <f>D28</f>
        <v>420000</v>
      </c>
      <c r="E26" s="116">
        <f>E28</f>
        <v>80000</v>
      </c>
      <c r="F26" s="116">
        <f>F28</f>
        <v>80000</v>
      </c>
      <c r="G26" s="116">
        <f t="shared" si="0"/>
        <v>580000</v>
      </c>
      <c r="H26" s="108"/>
    </row>
    <row r="27" spans="1:7" ht="14.25" customHeight="1">
      <c r="A27" s="114">
        <v>42</v>
      </c>
      <c r="B27" s="90"/>
      <c r="C27" s="105" t="s">
        <v>74</v>
      </c>
      <c r="D27" s="116">
        <f>D28</f>
        <v>420000</v>
      </c>
      <c r="E27" s="116">
        <f>E28</f>
        <v>80000</v>
      </c>
      <c r="F27" s="116">
        <f>F28</f>
        <v>80000</v>
      </c>
      <c r="G27" s="116">
        <f t="shared" si="0"/>
        <v>580000</v>
      </c>
    </row>
    <row r="28" spans="1:8" ht="13.5" customHeight="1">
      <c r="A28" s="120">
        <v>421</v>
      </c>
      <c r="B28" s="90"/>
      <c r="C28" s="90" t="s">
        <v>257</v>
      </c>
      <c r="D28" s="121">
        <v>420000</v>
      </c>
      <c r="E28" s="121">
        <v>80000</v>
      </c>
      <c r="F28" s="121">
        <v>80000</v>
      </c>
      <c r="G28" s="121">
        <f t="shared" si="0"/>
        <v>580000</v>
      </c>
      <c r="H28" s="2"/>
    </row>
    <row r="29" spans="1:7" ht="14.25" customHeight="1">
      <c r="A29" s="117"/>
      <c r="B29" s="118"/>
      <c r="C29" s="118" t="s">
        <v>258</v>
      </c>
      <c r="D29" s="119">
        <f>D32</f>
        <v>350000</v>
      </c>
      <c r="E29" s="119">
        <f>E32</f>
        <v>235000</v>
      </c>
      <c r="F29" s="119">
        <f>F32</f>
        <v>235000</v>
      </c>
      <c r="G29" s="119">
        <f t="shared" si="0"/>
        <v>820000</v>
      </c>
    </row>
    <row r="30" spans="1:7" ht="13.5" customHeight="1">
      <c r="A30" s="114">
        <v>4</v>
      </c>
      <c r="B30" s="105"/>
      <c r="C30" s="105" t="s">
        <v>15</v>
      </c>
      <c r="D30" s="116">
        <f>D32</f>
        <v>350000</v>
      </c>
      <c r="E30" s="116">
        <f>E32</f>
        <v>235000</v>
      </c>
      <c r="F30" s="116">
        <f>F32</f>
        <v>235000</v>
      </c>
      <c r="G30" s="116">
        <f t="shared" si="0"/>
        <v>820000</v>
      </c>
    </row>
    <row r="31" spans="1:7" ht="13.5" customHeight="1">
      <c r="A31" s="114">
        <v>42</v>
      </c>
      <c r="B31" s="105"/>
      <c r="C31" s="105" t="s">
        <v>74</v>
      </c>
      <c r="D31" s="116">
        <f>D32</f>
        <v>350000</v>
      </c>
      <c r="E31" s="116">
        <f>E32</f>
        <v>235000</v>
      </c>
      <c r="F31" s="116">
        <f>F32</f>
        <v>235000</v>
      </c>
      <c r="G31" s="116">
        <f t="shared" si="0"/>
        <v>820000</v>
      </c>
    </row>
    <row r="32" spans="1:7" ht="12.75" customHeight="1">
      <c r="A32" s="120">
        <v>421</v>
      </c>
      <c r="B32" s="90"/>
      <c r="C32" s="59" t="s">
        <v>177</v>
      </c>
      <c r="D32" s="121">
        <v>350000</v>
      </c>
      <c r="E32" s="121">
        <v>235000</v>
      </c>
      <c r="F32" s="121">
        <v>235000</v>
      </c>
      <c r="G32" s="121">
        <f t="shared" si="0"/>
        <v>820000</v>
      </c>
    </row>
    <row r="33" spans="1:7" ht="12.75" customHeight="1">
      <c r="A33" s="117"/>
      <c r="B33" s="118"/>
      <c r="C33" s="118" t="s">
        <v>258</v>
      </c>
      <c r="D33" s="119">
        <f>D36</f>
        <v>400000</v>
      </c>
      <c r="E33" s="119">
        <f>E36</f>
        <v>0</v>
      </c>
      <c r="F33" s="119">
        <f>F36</f>
        <v>0</v>
      </c>
      <c r="G33" s="119">
        <f t="shared" si="0"/>
        <v>400000</v>
      </c>
    </row>
    <row r="34" spans="1:7" ht="12" customHeight="1">
      <c r="A34" s="114">
        <v>4</v>
      </c>
      <c r="B34" s="105"/>
      <c r="C34" s="105" t="s">
        <v>15</v>
      </c>
      <c r="D34" s="116">
        <f>D36</f>
        <v>400000</v>
      </c>
      <c r="E34" s="116">
        <f>E36</f>
        <v>0</v>
      </c>
      <c r="F34" s="116">
        <f>F36</f>
        <v>0</v>
      </c>
      <c r="G34" s="116">
        <f t="shared" si="0"/>
        <v>400000</v>
      </c>
    </row>
    <row r="35" spans="1:7" ht="13.5" customHeight="1">
      <c r="A35" s="114">
        <v>42</v>
      </c>
      <c r="B35" s="105"/>
      <c r="C35" s="105" t="s">
        <v>74</v>
      </c>
      <c r="D35" s="116">
        <f>D36</f>
        <v>400000</v>
      </c>
      <c r="E35" s="116">
        <f>E36</f>
        <v>0</v>
      </c>
      <c r="F35" s="116">
        <f>F36</f>
        <v>0</v>
      </c>
      <c r="G35" s="116">
        <f t="shared" si="0"/>
        <v>400000</v>
      </c>
    </row>
    <row r="36" spans="1:7" ht="12.75">
      <c r="A36" s="120">
        <v>421</v>
      </c>
      <c r="B36" s="90"/>
      <c r="C36" s="59" t="s">
        <v>184</v>
      </c>
      <c r="D36" s="121">
        <v>400000</v>
      </c>
      <c r="E36" s="121">
        <v>0</v>
      </c>
      <c r="F36" s="121">
        <v>0</v>
      </c>
      <c r="G36" s="121">
        <f t="shared" si="0"/>
        <v>400000</v>
      </c>
    </row>
    <row r="37" spans="1:7" ht="14.25" customHeight="1">
      <c r="A37" s="117"/>
      <c r="B37" s="118"/>
      <c r="C37" s="118" t="s">
        <v>255</v>
      </c>
      <c r="D37" s="119">
        <f>D40</f>
        <v>160000</v>
      </c>
      <c r="E37" s="119">
        <f>E40</f>
        <v>0</v>
      </c>
      <c r="F37" s="119">
        <f>F40</f>
        <v>0</v>
      </c>
      <c r="G37" s="119">
        <f t="shared" si="0"/>
        <v>160000</v>
      </c>
    </row>
    <row r="38" spans="1:7" ht="12.75" customHeight="1">
      <c r="A38" s="114">
        <v>4</v>
      </c>
      <c r="B38" s="105"/>
      <c r="C38" s="105" t="s">
        <v>15</v>
      </c>
      <c r="D38" s="116">
        <f>D40</f>
        <v>160000</v>
      </c>
      <c r="E38" s="116">
        <f>E40</f>
        <v>0</v>
      </c>
      <c r="F38" s="116">
        <f>F40</f>
        <v>0</v>
      </c>
      <c r="G38" s="116">
        <f t="shared" si="0"/>
        <v>160000</v>
      </c>
    </row>
    <row r="39" spans="1:7" ht="12.75">
      <c r="A39" s="114">
        <v>42</v>
      </c>
      <c r="B39" s="105"/>
      <c r="C39" s="105" t="s">
        <v>74</v>
      </c>
      <c r="D39" s="116">
        <f>D40</f>
        <v>160000</v>
      </c>
      <c r="E39" s="116">
        <f>E40</f>
        <v>0</v>
      </c>
      <c r="F39" s="116">
        <f>F40</f>
        <v>0</v>
      </c>
      <c r="G39" s="116">
        <f t="shared" si="0"/>
        <v>160000</v>
      </c>
    </row>
    <row r="40" spans="1:7" ht="12.75">
      <c r="A40" s="120">
        <v>421</v>
      </c>
      <c r="B40" s="90"/>
      <c r="C40" s="59" t="s">
        <v>182</v>
      </c>
      <c r="D40" s="121">
        <v>160000</v>
      </c>
      <c r="E40" s="121">
        <v>0</v>
      </c>
      <c r="F40" s="121">
        <v>0</v>
      </c>
      <c r="G40" s="121">
        <f t="shared" si="0"/>
        <v>160000</v>
      </c>
    </row>
    <row r="41" spans="1:7" ht="15" customHeight="1">
      <c r="A41" s="2"/>
      <c r="B41" s="2"/>
      <c r="C41" s="118" t="s">
        <v>258</v>
      </c>
      <c r="D41" s="116">
        <f>D44</f>
        <v>230000</v>
      </c>
      <c r="E41" s="116">
        <f>E44</f>
        <v>50000</v>
      </c>
      <c r="F41" s="116">
        <f>F44</f>
        <v>50000</v>
      </c>
      <c r="G41" s="116">
        <f t="shared" si="0"/>
        <v>330000</v>
      </c>
    </row>
    <row r="42" spans="1:7" ht="13.5" customHeight="1">
      <c r="A42" s="106">
        <v>4</v>
      </c>
      <c r="C42" s="56" t="s">
        <v>15</v>
      </c>
      <c r="D42" s="116">
        <f>D44</f>
        <v>230000</v>
      </c>
      <c r="E42" s="116">
        <f>E44</f>
        <v>50000</v>
      </c>
      <c r="F42" s="116">
        <f>F44</f>
        <v>50000</v>
      </c>
      <c r="G42" s="116">
        <f t="shared" si="0"/>
        <v>330000</v>
      </c>
    </row>
    <row r="43" spans="1:7" ht="11.25" customHeight="1">
      <c r="A43" s="106">
        <v>45</v>
      </c>
      <c r="C43" s="56" t="s">
        <v>77</v>
      </c>
      <c r="D43" s="116">
        <f>D44</f>
        <v>230000</v>
      </c>
      <c r="E43" s="116">
        <f>E44</f>
        <v>50000</v>
      </c>
      <c r="F43" s="116">
        <f>F44</f>
        <v>50000</v>
      </c>
      <c r="G43" s="116">
        <f t="shared" si="0"/>
        <v>330000</v>
      </c>
    </row>
    <row r="44" spans="1:7" ht="12.75">
      <c r="A44" s="98">
        <v>451</v>
      </c>
      <c r="B44" s="98"/>
      <c r="C44" s="59" t="s">
        <v>78</v>
      </c>
      <c r="D44" s="121">
        <v>230000</v>
      </c>
      <c r="E44" s="121">
        <v>50000</v>
      </c>
      <c r="F44" s="121">
        <v>50000</v>
      </c>
      <c r="G44" s="121">
        <f t="shared" si="0"/>
        <v>330000</v>
      </c>
    </row>
    <row r="45" spans="1:7" ht="12.75">
      <c r="A45" s="98"/>
      <c r="B45" s="98"/>
      <c r="C45" s="118" t="s">
        <v>259</v>
      </c>
      <c r="D45" s="116">
        <f>D48</f>
        <v>0</v>
      </c>
      <c r="E45" s="116">
        <f>E48</f>
        <v>100000</v>
      </c>
      <c r="F45" s="116">
        <f>F48</f>
        <v>0</v>
      </c>
      <c r="G45" s="116">
        <f t="shared" si="0"/>
        <v>100000</v>
      </c>
    </row>
    <row r="46" spans="1:7" ht="12" customHeight="1">
      <c r="A46" s="106">
        <v>4</v>
      </c>
      <c r="B46" s="98"/>
      <c r="C46" s="105" t="s">
        <v>15</v>
      </c>
      <c r="D46" s="116">
        <f>D48</f>
        <v>0</v>
      </c>
      <c r="E46" s="116">
        <f>E48</f>
        <v>100000</v>
      </c>
      <c r="F46" s="116">
        <f>F48</f>
        <v>0</v>
      </c>
      <c r="G46" s="116">
        <f aca="true" t="shared" si="1" ref="G46:G77">SUM(D46:F46)</f>
        <v>100000</v>
      </c>
    </row>
    <row r="47" spans="1:7" ht="12.75">
      <c r="A47" s="106">
        <v>42</v>
      </c>
      <c r="B47" s="98"/>
      <c r="C47" s="105" t="s">
        <v>74</v>
      </c>
      <c r="D47" s="116">
        <f>D48</f>
        <v>0</v>
      </c>
      <c r="E47" s="116">
        <f>E48</f>
        <v>100000</v>
      </c>
      <c r="F47" s="116">
        <f>F48</f>
        <v>0</v>
      </c>
      <c r="G47" s="116">
        <f t="shared" si="1"/>
        <v>100000</v>
      </c>
    </row>
    <row r="48" spans="1:7" ht="15" customHeight="1">
      <c r="A48" s="98">
        <v>421</v>
      </c>
      <c r="B48" s="98"/>
      <c r="C48" s="59" t="s">
        <v>260</v>
      </c>
      <c r="D48" s="121">
        <v>0</v>
      </c>
      <c r="E48" s="121">
        <v>100000</v>
      </c>
      <c r="F48" s="121">
        <v>0</v>
      </c>
      <c r="G48" s="121">
        <f t="shared" si="1"/>
        <v>100000</v>
      </c>
    </row>
    <row r="49" spans="1:7" ht="26.25" customHeight="1">
      <c r="A49" s="98"/>
      <c r="B49" s="98"/>
      <c r="C49" s="118" t="s">
        <v>261</v>
      </c>
      <c r="D49" s="116">
        <f>D51</f>
        <v>30000</v>
      </c>
      <c r="E49" s="116">
        <f>E51</f>
        <v>870000</v>
      </c>
      <c r="F49" s="116">
        <f>F51</f>
        <v>1040000</v>
      </c>
      <c r="G49" s="116">
        <f t="shared" si="1"/>
        <v>1940000</v>
      </c>
    </row>
    <row r="50" spans="1:7" ht="11.25" customHeight="1">
      <c r="A50" s="106">
        <v>4</v>
      </c>
      <c r="B50" s="98"/>
      <c r="C50" s="105" t="s">
        <v>15</v>
      </c>
      <c r="D50" s="116">
        <f>D51</f>
        <v>30000</v>
      </c>
      <c r="E50" s="116">
        <f>E51</f>
        <v>870000</v>
      </c>
      <c r="F50" s="116">
        <f>F51</f>
        <v>1040000</v>
      </c>
      <c r="G50" s="116">
        <f t="shared" si="1"/>
        <v>1940000</v>
      </c>
    </row>
    <row r="51" spans="1:7" ht="15" customHeight="1">
      <c r="A51" s="106">
        <v>42</v>
      </c>
      <c r="B51" s="98"/>
      <c r="C51" s="105" t="s">
        <v>74</v>
      </c>
      <c r="D51" s="116">
        <f>SUM(D52:D62)</f>
        <v>30000</v>
      </c>
      <c r="E51" s="116">
        <f>SUM(E52:E62)</f>
        <v>870000</v>
      </c>
      <c r="F51" s="116">
        <f>SUM(F52:F62)</f>
        <v>1040000</v>
      </c>
      <c r="G51" s="116">
        <f t="shared" si="1"/>
        <v>1940000</v>
      </c>
    </row>
    <row r="52" spans="1:7" ht="12.75">
      <c r="A52" s="98">
        <v>421</v>
      </c>
      <c r="B52" s="98"/>
      <c r="C52" s="59" t="s">
        <v>262</v>
      </c>
      <c r="D52" s="121">
        <v>0</v>
      </c>
      <c r="E52" s="121">
        <v>100000</v>
      </c>
      <c r="F52" s="121">
        <v>200000</v>
      </c>
      <c r="G52" s="121">
        <f t="shared" si="1"/>
        <v>300000</v>
      </c>
    </row>
    <row r="53" spans="1:7" ht="12.75">
      <c r="A53" s="98">
        <v>421</v>
      </c>
      <c r="B53" s="2"/>
      <c r="C53" s="120" t="s">
        <v>263</v>
      </c>
      <c r="D53" s="122">
        <v>0</v>
      </c>
      <c r="E53" s="123">
        <v>100000</v>
      </c>
      <c r="F53" s="124">
        <v>100000</v>
      </c>
      <c r="G53" s="124">
        <f t="shared" si="1"/>
        <v>200000</v>
      </c>
    </row>
    <row r="54" spans="1:7" ht="12.75">
      <c r="A54" s="98">
        <v>421</v>
      </c>
      <c r="B54" s="125"/>
      <c r="C54" s="120" t="s">
        <v>264</v>
      </c>
      <c r="D54" s="122">
        <v>0</v>
      </c>
      <c r="E54" s="124">
        <v>40000</v>
      </c>
      <c r="F54" s="124">
        <v>40000</v>
      </c>
      <c r="G54" s="124">
        <f t="shared" si="1"/>
        <v>80000</v>
      </c>
    </row>
    <row r="55" spans="1:7" ht="12.75" customHeight="1">
      <c r="A55" s="98">
        <v>421</v>
      </c>
      <c r="B55" s="125"/>
      <c r="C55" s="98" t="s">
        <v>265</v>
      </c>
      <c r="D55" s="122">
        <v>0</v>
      </c>
      <c r="E55" s="124">
        <v>50000</v>
      </c>
      <c r="F55" s="124">
        <v>50000</v>
      </c>
      <c r="G55" s="124">
        <f t="shared" si="1"/>
        <v>100000</v>
      </c>
    </row>
    <row r="56" spans="1:7" ht="26.25" customHeight="1">
      <c r="A56" s="98">
        <v>421</v>
      </c>
      <c r="C56" s="90" t="s">
        <v>266</v>
      </c>
      <c r="D56" s="122">
        <v>0</v>
      </c>
      <c r="E56" s="52">
        <v>100000</v>
      </c>
      <c r="F56" s="52">
        <v>200000</v>
      </c>
      <c r="G56" s="52">
        <f t="shared" si="1"/>
        <v>300000</v>
      </c>
    </row>
    <row r="57" spans="1:7" ht="15.75" customHeight="1">
      <c r="A57" s="98">
        <v>421</v>
      </c>
      <c r="C57" s="1" t="s">
        <v>267</v>
      </c>
      <c r="D57" s="122">
        <v>0</v>
      </c>
      <c r="E57" s="52">
        <v>50000</v>
      </c>
      <c r="F57" s="52">
        <v>50000</v>
      </c>
      <c r="G57" s="52">
        <f t="shared" si="1"/>
        <v>100000</v>
      </c>
    </row>
    <row r="58" spans="1:7" ht="24" customHeight="1">
      <c r="A58" s="98">
        <v>421</v>
      </c>
      <c r="C58" s="1" t="s">
        <v>268</v>
      </c>
      <c r="D58" s="52">
        <v>0</v>
      </c>
      <c r="E58" s="52">
        <v>100000</v>
      </c>
      <c r="F58" s="52">
        <v>100000</v>
      </c>
      <c r="G58" s="52">
        <f t="shared" si="1"/>
        <v>200000</v>
      </c>
    </row>
    <row r="59" spans="1:7" ht="19.5" customHeight="1">
      <c r="A59" s="98">
        <v>422</v>
      </c>
      <c r="C59" s="1" t="s">
        <v>189</v>
      </c>
      <c r="D59" s="52">
        <v>30000</v>
      </c>
      <c r="E59" s="52">
        <v>30000</v>
      </c>
      <c r="F59" s="52">
        <v>0</v>
      </c>
      <c r="G59" s="52">
        <f t="shared" si="1"/>
        <v>60000</v>
      </c>
    </row>
    <row r="60" spans="1:7" ht="19.5" customHeight="1">
      <c r="A60" s="98">
        <v>421</v>
      </c>
      <c r="C60" s="1" t="s">
        <v>269</v>
      </c>
      <c r="D60" s="52">
        <v>0</v>
      </c>
      <c r="E60" s="52">
        <v>100000</v>
      </c>
      <c r="F60" s="52">
        <v>100000</v>
      </c>
      <c r="G60" s="52">
        <f t="shared" si="1"/>
        <v>200000</v>
      </c>
    </row>
    <row r="61" spans="1:7" ht="19.5" customHeight="1">
      <c r="A61" s="98">
        <v>421</v>
      </c>
      <c r="C61" s="1" t="s">
        <v>270</v>
      </c>
      <c r="D61" s="52">
        <v>0</v>
      </c>
      <c r="E61" s="52">
        <v>100000</v>
      </c>
      <c r="F61" s="52">
        <v>100000</v>
      </c>
      <c r="G61" s="52">
        <f t="shared" si="1"/>
        <v>200000</v>
      </c>
    </row>
    <row r="62" spans="1:7" ht="19.5" customHeight="1">
      <c r="A62" s="98">
        <v>421</v>
      </c>
      <c r="C62" s="1" t="s">
        <v>271</v>
      </c>
      <c r="D62" s="52">
        <v>0</v>
      </c>
      <c r="E62" s="52">
        <v>100000</v>
      </c>
      <c r="F62" s="52">
        <v>100000</v>
      </c>
      <c r="G62" s="52">
        <f t="shared" si="1"/>
        <v>200000</v>
      </c>
    </row>
    <row r="63" spans="1:7" ht="19.5" customHeight="1">
      <c r="A63" s="98"/>
      <c r="D63" s="52"/>
      <c r="E63" s="52"/>
      <c r="F63" s="52"/>
      <c r="G63" s="52"/>
    </row>
    <row r="64" spans="1:7" ht="19.5" customHeight="1">
      <c r="A64" s="98"/>
      <c r="D64" s="52"/>
      <c r="E64" s="52"/>
      <c r="F64" s="52"/>
      <c r="G64" s="52"/>
    </row>
    <row r="65" ht="19.5" customHeight="1">
      <c r="A65" s="98"/>
    </row>
    <row r="66" ht="19.5" customHeight="1">
      <c r="A66" s="98"/>
    </row>
    <row r="67" ht="19.5" customHeight="1">
      <c r="A67" s="98"/>
    </row>
    <row r="68" ht="13.5" customHeight="1">
      <c r="A68" s="1" t="s">
        <v>272</v>
      </c>
    </row>
    <row r="69" spans="1:7" ht="12.75">
      <c r="A69" s="98" t="s">
        <v>273</v>
      </c>
      <c r="B69" s="98"/>
      <c r="C69" s="98"/>
      <c r="D69" s="98"/>
      <c r="E69" s="98"/>
      <c r="F69" s="98"/>
      <c r="G69" s="98"/>
    </row>
    <row r="70" ht="11.25" customHeight="1"/>
    <row r="71" ht="14.25" customHeight="1"/>
    <row r="72" spans="1:3" ht="13.5" customHeight="1">
      <c r="A72" s="129" t="s">
        <v>227</v>
      </c>
      <c r="B72" s="129"/>
      <c r="C72" s="129"/>
    </row>
    <row r="73" spans="1:3" ht="12.75">
      <c r="A73" s="129" t="s">
        <v>228</v>
      </c>
      <c r="B73" s="129"/>
      <c r="C73" s="129"/>
    </row>
    <row r="74" ht="9.75" customHeight="1"/>
    <row r="75" ht="8.25" customHeight="1"/>
    <row r="76" spans="1:6" ht="12.75">
      <c r="A76" s="1" t="s">
        <v>229</v>
      </c>
      <c r="F76" s="1" t="s">
        <v>230</v>
      </c>
    </row>
    <row r="77" spans="1:6" ht="12.75">
      <c r="A77" s="1" t="s">
        <v>231</v>
      </c>
      <c r="F77" s="2" t="s">
        <v>274</v>
      </c>
    </row>
    <row r="78" ht="12.75">
      <c r="A78" s="1" t="s">
        <v>233</v>
      </c>
    </row>
  </sheetData>
  <sheetProtection/>
  <mergeCells count="5">
    <mergeCell ref="A4:C4"/>
    <mergeCell ref="A6:B6"/>
    <mergeCell ref="A7:B7"/>
    <mergeCell ref="A72:C72"/>
    <mergeCell ref="A73:C73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Špiro Krasić</cp:lastModifiedBy>
  <cp:lastPrinted>2015-12-11T07:11:16Z</cp:lastPrinted>
  <dcterms:created xsi:type="dcterms:W3CDTF">2010-12-16T07:55:39Z</dcterms:created>
  <dcterms:modified xsi:type="dcterms:W3CDTF">2016-01-26T20:14:29Z</dcterms:modified>
  <cp:category/>
  <cp:version/>
  <cp:contentType/>
  <cp:contentStatus/>
</cp:coreProperties>
</file>